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8.xml" ContentType="application/vnd.ms-excel.person+xml"/>
  <Override PartName="/xl/persons/person15.xml" ContentType="application/vnd.ms-excel.person+xml"/>
  <Override PartName="/xl/persons/person10.xml" ContentType="application/vnd.ms-excel.person+xml"/>
  <Override PartName="/xl/persons/person18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2.xml" ContentType="application/vnd.ms-excel.person+xml"/>
  <Override PartName="/xl/persons/person22.xml" ContentType="application/vnd.ms-excel.person+xml"/>
  <Override PartName="/xl/persons/person20.xml" ContentType="application/vnd.ms-excel.person+xml"/>
  <Override PartName="/xl/persons/person7.xml" ContentType="application/vnd.ms-excel.person+xml"/>
  <Override PartName="/xl/persons/person16.xml" ContentType="application/vnd.ms-excel.person+xml"/>
  <Override PartName="/xl/persons/person13.xml" ContentType="application/vnd.ms-excel.person+xml"/>
  <Override PartName="/xl/persons/person5.xml" ContentType="application/vnd.ms-excel.person+xml"/>
  <Override PartName="/xl/persons/person21.xml" ContentType="application/vnd.ms-excel.person+xml"/>
  <Override PartName="/xl/persons/person19.xml" ContentType="application/vnd.ms-excel.person+xml"/>
  <Override PartName="/xl/persons/person0.xml" ContentType="application/vnd.ms-excel.person+xml"/>
  <Override PartName="/xl/persons/person11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1.xml" ContentType="application/vnd.ms-excel.person+xml"/>
  <Override PartName="/xl/persons/person1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Indianara\Portico Turismo\"/>
    </mc:Choice>
  </mc:AlternateContent>
  <bookViews>
    <workbookView xWindow="0" yWindow="0" windowWidth="23040" windowHeight="9084"/>
  </bookViews>
  <sheets>
    <sheet name="ORÇAMENTO" sheetId="1" r:id="rId1"/>
    <sheet name="CRONOGRAMA" sheetId="2" r:id="rId2"/>
    <sheet name="ORÇAMENTO PORTICO" sheetId="8" r:id="rId3"/>
  </sheets>
  <externalReferences>
    <externalReference r:id="rId4"/>
  </externalReferences>
  <definedNames>
    <definedName name="_xlnm.Print_Area" localSheetId="1">CRONOGRAMA!$A$1:$O$17</definedName>
    <definedName name="_xlnm.Print_Area" localSheetId="0">ORÇAMENTO!$A$1:$J$14</definedName>
    <definedName name="_xlnm.Print_Area" localSheetId="2">'ORÇAMENTO PORTICO'!$A$1:$E$24</definedName>
    <definedName name="BDI.Opcao" hidden="1">[1]DADOS!$F$18</definedName>
    <definedName name="DESONERACAO" hidden="1">IF(OR(Import.Desoneracao="DESONERADO",Import.Desoneracao="SIM"),"SIM","NÃO")</definedName>
    <definedName name="Import.Desoneracao" hidden="1">OFFSET([1]DADOS!$G$18,0,-1)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8" l="1"/>
  <c r="A2" i="2" l="1"/>
  <c r="H8" i="1" l="1"/>
  <c r="I8" i="1" l="1"/>
  <c r="I7" i="1" s="1"/>
  <c r="Q7" i="1" l="1"/>
  <c r="E10" i="2" l="1"/>
  <c r="F10" i="2" l="1"/>
  <c r="F11" i="2" l="1"/>
  <c r="R11" i="2" s="1"/>
  <c r="R10" i="2"/>
</calcChain>
</file>

<file path=xl/sharedStrings.xml><?xml version="1.0" encoding="utf-8"?>
<sst xmlns="http://schemas.openxmlformats.org/spreadsheetml/2006/main" count="71" uniqueCount="53">
  <si>
    <t>Custo total + BDI (R$)</t>
  </si>
  <si>
    <t>BDI</t>
  </si>
  <si>
    <t>Observações</t>
  </si>
  <si>
    <t>Item</t>
  </si>
  <si>
    <t>Serviço</t>
  </si>
  <si>
    <t>Unidade</t>
  </si>
  <si>
    <t>Quantidade</t>
  </si>
  <si>
    <t>Custo unitário (R$)</t>
  </si>
  <si>
    <t>Custo total (R$)</t>
  </si>
  <si>
    <t>CRONOGRAMA FÍSICO FINANCEIRO</t>
  </si>
  <si>
    <t>ITEM</t>
  </si>
  <si>
    <t>DESCRIÇÃO</t>
  </si>
  <si>
    <t>PREÇO TOTAL</t>
  </si>
  <si>
    <t>30 DIAS</t>
  </si>
  <si>
    <t>R$</t>
  </si>
  <si>
    <t>% Acumulado</t>
  </si>
  <si>
    <t>% período</t>
  </si>
  <si>
    <t>_________________________________
INDIANARA FOLLMANN
Responsável Técnico CAU A1048309
C.P.F. 076.472.999-30</t>
  </si>
  <si>
    <t>UND</t>
  </si>
  <si>
    <t>CPF: 076.472.999-30</t>
  </si>
  <si>
    <t>Orgão/SC</t>
  </si>
  <si>
    <r>
      <t xml:space="preserve">Nome: </t>
    </r>
    <r>
      <rPr>
        <sz val="12"/>
        <rFont val="Times New Roman"/>
        <family val="1"/>
      </rPr>
      <t xml:space="preserve">PREFEITURA MUNICIPAL DE TUNÁPOLIS  </t>
    </r>
    <r>
      <rPr>
        <b/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</si>
  <si>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Responsável Técnico: </t>
    </r>
    <r>
      <rPr>
        <sz val="12"/>
        <rFont val="Times New Roman"/>
        <family val="1"/>
      </rPr>
      <t xml:space="preserve"> Indianara Follmann</t>
    </r>
  </si>
  <si>
    <r>
      <t xml:space="preserve">Nome: </t>
    </r>
    <r>
      <rPr>
        <sz val="14"/>
        <rFont val="Times New Roman"/>
        <family val="1"/>
      </rPr>
      <t xml:space="preserve">PREFEITURA MUNICIPAL DE TUNÁPOLIS  </t>
    </r>
    <r>
      <rPr>
        <b/>
        <sz val="14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</si>
  <si>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4"/>
        <rFont val="Times New Roman"/>
        <family val="1"/>
      </rPr>
      <t xml:space="preserve">Responsável Técnico: </t>
    </r>
    <r>
      <rPr>
        <sz val="14"/>
        <rFont val="Times New Roman"/>
        <family val="1"/>
      </rPr>
      <t xml:space="preserve"> Indianara Follmann</t>
    </r>
  </si>
  <si>
    <t>1.1</t>
  </si>
  <si>
    <t xml:space="preserve">DESCRIÇÃO DO ITEM </t>
  </si>
  <si>
    <t>QTD</t>
  </si>
  <si>
    <t>VALOR</t>
  </si>
  <si>
    <t xml:space="preserve">ITEM </t>
  </si>
  <si>
    <t>1</t>
  </si>
  <si>
    <t>EMPRESA 01</t>
  </si>
  <si>
    <t>EMPRESA 02</t>
  </si>
  <si>
    <t xml:space="preserve">VALORES FINAIS </t>
  </si>
  <si>
    <t>ORÇAMENTO TERCEIROS</t>
  </si>
  <si>
    <t xml:space="preserve">SAPATAS
</t>
  </si>
  <si>
    <t>_________________________________INDIANARA FOLLMANN
Responsável Técnico CAU A1048309
C.P.F. 076.472.999-30</t>
  </si>
  <si>
    <r>
      <rPr>
        <b/>
        <sz val="14"/>
        <rFont val="Times New Roman"/>
        <family val="1"/>
      </rPr>
      <t>Obra</t>
    </r>
    <r>
      <rPr>
        <sz val="14"/>
        <rFont val="Times New Roman"/>
        <family val="1"/>
      </rPr>
      <t>: Garagem CRAS</t>
    </r>
  </si>
  <si>
    <t>CONCRETINA CNPJ:46.618.779/0001-04</t>
  </si>
  <si>
    <t>TUNAS ESQUADRIAS LTDA CNPJ:46.61.8.779/AA</t>
  </si>
  <si>
    <t>TOTEN CONFORME DESCRICAO</t>
  </si>
  <si>
    <t>EMPRESA</t>
  </si>
  <si>
    <t>ORCAMENTO</t>
  </si>
  <si>
    <t>COMP</t>
  </si>
  <si>
    <r>
      <rPr>
        <b/>
        <sz val="12"/>
        <rFont val="Times New Roman"/>
        <family val="1"/>
      </rPr>
      <t>Endereço:</t>
    </r>
    <r>
      <rPr>
        <sz val="12"/>
        <rFont val="Times New Roman"/>
        <family val="1"/>
      </rPr>
      <t>Conforme solicitacao adm</t>
    </r>
  </si>
  <si>
    <r>
      <t xml:space="preserve">Obra: </t>
    </r>
    <r>
      <rPr>
        <sz val="12"/>
        <rFont val="Times New Roman"/>
        <family val="1"/>
      </rPr>
      <t>Portico Turismo</t>
    </r>
  </si>
  <si>
    <r>
      <rPr>
        <b/>
        <sz val="12"/>
        <rFont val="Times New Roman"/>
        <family val="1"/>
      </rPr>
      <t>Área:</t>
    </r>
    <r>
      <rPr>
        <sz val="12"/>
        <rFont val="Times New Roman"/>
        <family val="1"/>
      </rPr>
      <t xml:space="preserve"> 1 um</t>
    </r>
  </si>
  <si>
    <t>unidade</t>
  </si>
  <si>
    <t>CONFORME PROJETO</t>
  </si>
  <si>
    <t>Tunápolis -SC 20 de dezembro de 2023</t>
  </si>
  <si>
    <t xml:space="preserve">PORTICO
</t>
  </si>
  <si>
    <t>Tunápolis -SC 20 de dezembro 2023</t>
  </si>
  <si>
    <t>Totem em estrutura de tubo
galvanizado 30x60mm parede do
1.,55 medindo 40 cm de largura, 1
mt de altura e 6 mt de
comprimento revesüdo em acm
verde 4mm de espessura. Letras
em alto revelo ou letra caixa,
lateralem pvc expandido, frente
em acrílico medindo 4,5cm de
espessura, 30 cm de altura e 4,50
mt de comprimento iluminadas
por módulos de leed.
Poste para fixação do totem em
chapa de aço 6mm medindo 90
cm de largura 30 cm de espessura
e 3 mt de altura pintado na cor
verde em pintura PU e vernizado.
Base em concreto de
aproximadamente 1,5 cúbico,
com revestimento de pedra são
thome amarela e com cachoeira
de pedras naturais e fronteira de
cactos.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</si>
</sst>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0_-;\-* #,##0.0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2" fillId="0" borderId="0" xfId="0" applyFont="1"/>
    <xf numFmtId="0" fontId="4" fillId="0" borderId="0" xfId="0" applyFont="1"/>
    <xf numFmtId="44" fontId="3" fillId="0" borderId="0" xfId="0" applyNumberFormat="1" applyFont="1"/>
    <xf numFmtId="0" fontId="5" fillId="0" borderId="0" xfId="0" applyFont="1"/>
    <xf numFmtId="44" fontId="2" fillId="3" borderId="0" xfId="0" applyNumberFormat="1" applyFont="1" applyFill="1"/>
    <xf numFmtId="0" fontId="0" fillId="0" borderId="0" xfId="0" applyAlignment="1">
      <alignment wrapText="1"/>
    </xf>
    <xf numFmtId="44" fontId="5" fillId="0" borderId="0" xfId="0" applyNumberFormat="1" applyFont="1"/>
    <xf numFmtId="9" fontId="3" fillId="0" borderId="0" xfId="2" applyFont="1" applyFill="1" applyBorder="1" applyAlignment="1">
      <alignment horizontal="left"/>
    </xf>
    <xf numFmtId="9" fontId="3" fillId="0" borderId="0" xfId="0" applyNumberFormat="1" applyFont="1"/>
    <xf numFmtId="9" fontId="0" fillId="0" borderId="0" xfId="0" applyNumberForma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2" fillId="0" borderId="0" xfId="3" applyFont="1" applyAlignment="1">
      <alignment vertical="center"/>
    </xf>
    <xf numFmtId="44" fontId="0" fillId="0" borderId="0" xfId="0" applyNumberFormat="1"/>
    <xf numFmtId="0" fontId="2" fillId="0" borderId="0" xfId="0" applyFont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17" fontId="10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3" fontId="11" fillId="0" borderId="1" xfId="3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vertical="center"/>
    </xf>
    <xf numFmtId="44" fontId="12" fillId="4" borderId="1" xfId="0" applyNumberFormat="1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4" fontId="3" fillId="0" borderId="0" xfId="2" applyNumberFormat="1" applyFont="1" applyFill="1" applyBorder="1" applyAlignment="1">
      <alignment horizontal="left"/>
    </xf>
    <xf numFmtId="164" fontId="5" fillId="0" borderId="0" xfId="3" applyNumberFormat="1" applyFont="1"/>
    <xf numFmtId="0" fontId="11" fillId="0" borderId="1" xfId="0" applyFont="1" applyBorder="1" applyAlignment="1">
      <alignment horizontal="left" vertical="top" wrapText="1"/>
    </xf>
    <xf numFmtId="44" fontId="12" fillId="0" borderId="1" xfId="1" applyFont="1" applyFill="1" applyBorder="1" applyAlignment="1">
      <alignment horizontal="center" vertical="center" shrinkToFit="1"/>
    </xf>
    <xf numFmtId="44" fontId="9" fillId="0" borderId="1" xfId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2" borderId="1" xfId="0" applyFont="1" applyFill="1" applyBorder="1"/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44" fontId="14" fillId="0" borderId="1" xfId="0" applyNumberFormat="1" applyFont="1" applyBorder="1" applyAlignment="1">
      <alignment horizontal="center" vertical="center"/>
    </xf>
    <xf numFmtId="9" fontId="14" fillId="2" borderId="1" xfId="2" applyFont="1" applyFill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/>
    </xf>
    <xf numFmtId="0" fontId="18" fillId="0" borderId="0" xfId="0" applyFont="1"/>
    <xf numFmtId="43" fontId="10" fillId="5" borderId="1" xfId="3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49" fontId="11" fillId="0" borderId="1" xfId="3" applyNumberFormat="1" applyFont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2" fontId="12" fillId="7" borderId="1" xfId="0" applyNumberFormat="1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 wrapText="1"/>
    </xf>
    <xf numFmtId="2" fontId="10" fillId="7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 wrapText="1"/>
    </xf>
    <xf numFmtId="2" fontId="11" fillId="0" borderId="1" xfId="3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44" fontId="11" fillId="0" borderId="0" xfId="0" applyNumberFormat="1" applyFont="1"/>
    <xf numFmtId="2" fontId="11" fillId="0" borderId="0" xfId="0" applyNumberFormat="1" applyFont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2" fontId="12" fillId="0" borderId="5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0" borderId="0" xfId="0" applyNumberFormat="1" applyFont="1"/>
    <xf numFmtId="2" fontId="11" fillId="0" borderId="5" xfId="0" applyNumberFormat="1" applyFont="1" applyBorder="1"/>
    <xf numFmtId="0" fontId="17" fillId="7" borderId="1" xfId="0" applyFont="1" applyFill="1" applyBorder="1"/>
    <xf numFmtId="9" fontId="14" fillId="7" borderId="1" xfId="2" applyFont="1" applyFill="1" applyBorder="1" applyAlignment="1">
      <alignment horizontal="center" vertical="center"/>
    </xf>
    <xf numFmtId="43" fontId="11" fillId="0" borderId="0" xfId="3" applyFont="1" applyAlignment="1">
      <alignment vertical="center"/>
    </xf>
    <xf numFmtId="44" fontId="12" fillId="0" borderId="0" xfId="0" applyNumberFormat="1" applyFont="1"/>
    <xf numFmtId="0" fontId="11" fillId="0" borderId="1" xfId="0" applyFont="1" applyBorder="1" applyAlignment="1">
      <alignment horizontal="left" vertical="center" wrapText="1"/>
    </xf>
    <xf numFmtId="2" fontId="8" fillId="5" borderId="2" xfId="0" applyNumberFormat="1" applyFont="1" applyFill="1" applyBorder="1" applyAlignment="1">
      <alignment vertical="center" wrapText="1"/>
    </xf>
    <xf numFmtId="2" fontId="8" fillId="5" borderId="3" xfId="0" applyNumberFormat="1" applyFont="1" applyFill="1" applyBorder="1" applyAlignment="1">
      <alignment vertical="center" wrapText="1"/>
    </xf>
    <xf numFmtId="2" fontId="11" fillId="5" borderId="2" xfId="0" applyNumberFormat="1" applyFont="1" applyFill="1" applyBorder="1" applyAlignment="1">
      <alignment vertical="center"/>
    </xf>
    <xf numFmtId="2" fontId="11" fillId="5" borderId="3" xfId="0" applyNumberFormat="1" applyFont="1" applyFill="1" applyBorder="1" applyAlignment="1">
      <alignment vertical="center"/>
    </xf>
    <xf numFmtId="0" fontId="11" fillId="0" borderId="10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44" fontId="18" fillId="4" borderId="6" xfId="0" applyNumberFormat="1" applyFont="1" applyFill="1" applyBorder="1" applyAlignment="1">
      <alignment horizontal="center" vertical="center"/>
    </xf>
    <xf numFmtId="44" fontId="18" fillId="4" borderId="7" xfId="0" applyNumberFormat="1" applyFont="1" applyFill="1" applyBorder="1" applyAlignment="1">
      <alignment horizontal="center" vertical="center"/>
    </xf>
    <xf numFmtId="44" fontId="18" fillId="4" borderId="8" xfId="0" applyNumberFormat="1" applyFont="1" applyFill="1" applyBorder="1" applyAlignment="1">
      <alignment horizontal="center" vertical="center"/>
    </xf>
    <xf numFmtId="44" fontId="18" fillId="4" borderId="9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2" fontId="12" fillId="6" borderId="2" xfId="0" applyNumberFormat="1" applyFont="1" applyFill="1" applyBorder="1" applyAlignment="1">
      <alignment horizontal="center" vertical="center"/>
    </xf>
    <xf numFmtId="2" fontId="12" fillId="6" borderId="3" xfId="0" applyNumberFormat="1" applyFont="1" applyFill="1" applyBorder="1" applyAlignment="1">
      <alignment horizontal="center" vertical="center"/>
    </xf>
  </cellXfs>
  <cellStyles count="5">
    <cellStyle name="Moeda" xfId="1" builtinId="4"/>
    <cellStyle name="Normal" xfId="0" builtinId="0"/>
    <cellStyle name="Normal 2" xfId="4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8" Type="http://schemas.microsoft.com/office/2017/10/relationships/person" Target="persons/person8.xml"/><Relationship Id="rId26" Type="http://schemas.microsoft.com/office/2017/10/relationships/person" Target="persons/person15.xml"/><Relationship Id="rId3" Type="http://schemas.openxmlformats.org/officeDocument/2006/relationships/worksheet" Target="worksheets/sheet3.xml"/><Relationship Id="rId21" Type="http://schemas.microsoft.com/office/2017/10/relationships/person" Target="persons/person10.xml"/><Relationship Id="rId34" Type="http://schemas.microsoft.com/office/2017/10/relationships/person" Target="persons/person18.xml"/><Relationship Id="rId7" Type="http://schemas.openxmlformats.org/officeDocument/2006/relationships/sharedStrings" Target="sharedStrings.xml"/><Relationship Id="rId17" Type="http://schemas.microsoft.com/office/2017/10/relationships/person" Target="persons/person6.xml"/><Relationship Id="rId25" Type="http://schemas.microsoft.com/office/2017/10/relationships/person" Target="persons/person14.xml"/><Relationship Id="rId33" Type="http://schemas.microsoft.com/office/2017/10/relationships/person" Target="persons/person2.xml"/><Relationship Id="rId38" Type="http://schemas.microsoft.com/office/2017/10/relationships/person" Target="persons/person22.xml"/><Relationship Id="rId2" Type="http://schemas.openxmlformats.org/officeDocument/2006/relationships/worksheet" Target="worksheets/sheet2.xml"/><Relationship Id="rId16" Type="http://schemas.microsoft.com/office/2017/10/relationships/person" Target="persons/person20.xml"/><Relationship Id="rId20" Type="http://schemas.microsoft.com/office/2017/10/relationships/person" Target="persons/person7.xml"/><Relationship Id="rId29" Type="http://schemas.microsoft.com/office/2017/10/relationships/person" Target="persons/person16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24" Type="http://schemas.microsoft.com/office/2017/10/relationships/person" Target="persons/person13.xml"/><Relationship Id="rId32" Type="http://schemas.microsoft.com/office/2017/10/relationships/person" Target="persons/person5.xml"/><Relationship Id="rId37" Type="http://schemas.microsoft.com/office/2017/10/relationships/person" Target="persons/person21.xml"/><Relationship Id="rId5" Type="http://schemas.openxmlformats.org/officeDocument/2006/relationships/theme" Target="theme/theme1.xml"/><Relationship Id="rId36" Type="http://schemas.microsoft.com/office/2017/10/relationships/person" Target="persons/person19.xml"/><Relationship Id="rId28" Type="http://schemas.microsoft.com/office/2017/10/relationships/person" Target="persons/person0.xml"/><Relationship Id="rId23" Type="http://schemas.microsoft.com/office/2017/10/relationships/person" Target="persons/person11.xml"/><Relationship Id="rId19" Type="http://schemas.microsoft.com/office/2017/10/relationships/person" Target="persons/person9.xml"/><Relationship Id="rId31" Type="http://schemas.microsoft.com/office/2017/10/relationships/person" Target="persons/person17.xml"/><Relationship Id="rId4" Type="http://schemas.openxmlformats.org/officeDocument/2006/relationships/externalLink" Target="externalLinks/externalLink1.xml"/><Relationship Id="rId14" Type="http://schemas.microsoft.com/office/2017/10/relationships/person" Target="persons/person.xml"/><Relationship Id="rId35" Type="http://schemas.microsoft.com/office/2017/10/relationships/person" Target="persons/person4.xml"/><Relationship Id="rId30" Type="http://schemas.microsoft.com/office/2017/10/relationships/person" Target="persons/person3.xml"/><Relationship Id="rId27" Type="http://schemas.microsoft.com/office/2017/10/relationships/person" Target="persons/person1.xml"/><Relationship Id="rId22" Type="http://schemas.microsoft.com/office/2017/10/relationships/person" Target="persons/person1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182425fffa09f926/&#193;rea%20de%20Trabalho/PROJETOS/IF%20Projetos/BELMONTE/PROJETO%20RODOVI&#193;RIA/PROJETO%2010_07/DOCUMENTOS%20REFORMA%20CENTRO%20DE%20CONVIVENCIA/DOCUMENTOS%20EXCEL%20E%20WORD/PLANILHA%20M&#218;LTIPLA%20V3.0.5%20CENTRO%20DE%20CONVIVENCIA%20BELMONTE.xls?C37D317F" TargetMode="External"/><Relationship Id="rId1" Type="http://schemas.openxmlformats.org/officeDocument/2006/relationships/externalLinkPath" Target="file:///\\C37D317F\PLANILHA%20M&#218;LTIPLA%20V3.0.5%20CENTRO%20DE%20CONVIVENCIA%20BELMON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>
        <row r="18">
          <cell r="F18" t="str">
            <v>NÃO DESONERADO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view="pageBreakPreview" topLeftCell="B8" zoomScale="55" zoomScaleNormal="55" zoomScaleSheetLayoutView="55" workbookViewId="0">
      <selection activeCell="D9" sqref="D9"/>
    </sheetView>
  </sheetViews>
  <sheetFormatPr defaultColWidth="9.109375" defaultRowHeight="13.8" x14ac:dyDescent="0.3"/>
  <cols>
    <col min="1" max="1" width="5.6640625" style="11" bestFit="1" customWidth="1"/>
    <col min="2" max="2" width="20.109375" style="12" customWidth="1"/>
    <col min="3" max="3" width="17.33203125" style="13" bestFit="1" customWidth="1"/>
    <col min="4" max="4" width="101" style="1" bestFit="1" customWidth="1"/>
    <col min="5" max="5" width="15.33203125" style="17" customWidth="1"/>
    <col min="6" max="6" width="16.77734375" style="15" bestFit="1" customWidth="1"/>
    <col min="7" max="7" width="18.44140625" style="1" bestFit="1" customWidth="1"/>
    <col min="8" max="8" width="22.109375" style="1" bestFit="1" customWidth="1"/>
    <col min="9" max="9" width="30.77734375" style="1" customWidth="1"/>
    <col min="10" max="10" width="127.6640625" style="1" bestFit="1" customWidth="1"/>
    <col min="11" max="11" width="14" style="4" customWidth="1"/>
    <col min="12" max="12" width="14.33203125" style="4" bestFit="1" customWidth="1"/>
    <col min="13" max="13" width="14.88671875" style="1" bestFit="1" customWidth="1"/>
    <col min="14" max="14" width="14" style="4" customWidth="1"/>
    <col min="15" max="15" width="12.109375" style="4" customWidth="1"/>
    <col min="16" max="16" width="46.6640625" style="4" customWidth="1"/>
    <col min="17" max="17" width="11" style="4" bestFit="1" customWidth="1"/>
    <col min="18" max="20" width="9.109375" style="4"/>
    <col min="21" max="16384" width="9.109375" style="1"/>
  </cols>
  <sheetData>
    <row r="1" spans="1:20" ht="15.6" x14ac:dyDescent="0.3">
      <c r="A1" s="88" t="s">
        <v>21</v>
      </c>
      <c r="B1" s="88"/>
      <c r="C1" s="89"/>
      <c r="D1" s="89"/>
      <c r="E1" s="89"/>
      <c r="F1" s="89"/>
      <c r="G1" s="89"/>
      <c r="H1" s="89"/>
      <c r="I1" s="89"/>
      <c r="J1" s="89"/>
      <c r="L1" s="29">
        <v>1.2234</v>
      </c>
    </row>
    <row r="2" spans="1:20" ht="15.6" x14ac:dyDescent="0.3">
      <c r="A2" s="90" t="s">
        <v>44</v>
      </c>
      <c r="B2" s="90"/>
      <c r="C2" s="89"/>
      <c r="D2" s="89"/>
      <c r="E2" s="89"/>
      <c r="F2" s="89"/>
      <c r="G2" s="89"/>
      <c r="H2" s="89"/>
      <c r="I2" s="89"/>
      <c r="J2" s="89"/>
      <c r="L2" s="29">
        <v>1.2234</v>
      </c>
    </row>
    <row r="3" spans="1:20" ht="15.6" x14ac:dyDescent="0.3">
      <c r="A3" s="88" t="s">
        <v>45</v>
      </c>
      <c r="B3" s="90"/>
      <c r="C3" s="89"/>
      <c r="D3" s="89"/>
      <c r="E3" s="89"/>
      <c r="F3" s="89"/>
      <c r="G3" s="89"/>
      <c r="H3" s="89"/>
      <c r="I3" s="89"/>
      <c r="J3" s="89"/>
      <c r="L3" s="29">
        <v>1.2234</v>
      </c>
    </row>
    <row r="4" spans="1:20" ht="15.6" x14ac:dyDescent="0.3">
      <c r="A4" s="90" t="s">
        <v>22</v>
      </c>
      <c r="B4" s="90"/>
      <c r="C4" s="90"/>
      <c r="D4" s="90"/>
      <c r="E4" s="90"/>
      <c r="F4" s="90"/>
      <c r="G4" s="90"/>
      <c r="H4" s="90" t="s">
        <v>19</v>
      </c>
      <c r="I4" s="89"/>
      <c r="J4" s="21"/>
      <c r="L4" s="29">
        <v>1.2234</v>
      </c>
    </row>
    <row r="5" spans="1:20" ht="15.6" x14ac:dyDescent="0.3">
      <c r="A5" s="91" t="s">
        <v>46</v>
      </c>
      <c r="B5" s="91"/>
      <c r="C5" s="91"/>
      <c r="D5" s="91"/>
      <c r="E5" s="91"/>
      <c r="F5" s="91"/>
      <c r="G5" s="91"/>
      <c r="H5" s="24" t="s">
        <v>1</v>
      </c>
      <c r="I5" s="25"/>
      <c r="J5" s="24"/>
      <c r="L5" s="29">
        <v>1.2234</v>
      </c>
    </row>
    <row r="6" spans="1:20" s="11" customFormat="1" ht="31.2" x14ac:dyDescent="0.3">
      <c r="A6" s="18" t="s">
        <v>3</v>
      </c>
      <c r="B6" s="18" t="s">
        <v>20</v>
      </c>
      <c r="C6" s="19">
        <v>45206</v>
      </c>
      <c r="D6" s="18" t="s">
        <v>4</v>
      </c>
      <c r="E6" s="18" t="s">
        <v>5</v>
      </c>
      <c r="F6" s="47" t="s">
        <v>6</v>
      </c>
      <c r="G6" s="18" t="s">
        <v>7</v>
      </c>
      <c r="H6" s="18" t="s">
        <v>8</v>
      </c>
      <c r="I6" s="18" t="s">
        <v>0</v>
      </c>
      <c r="J6" s="18" t="s">
        <v>2</v>
      </c>
      <c r="K6" s="14"/>
      <c r="L6" s="29">
        <v>1.2234</v>
      </c>
      <c r="N6" s="14"/>
      <c r="O6" s="14"/>
      <c r="P6" s="14"/>
      <c r="Q6" s="14"/>
      <c r="R6" s="14"/>
      <c r="S6" s="14"/>
      <c r="T6" s="14"/>
    </row>
    <row r="7" spans="1:20" ht="15.6" x14ac:dyDescent="0.3">
      <c r="A7" s="20">
        <v>1</v>
      </c>
      <c r="B7" s="20"/>
      <c r="C7" s="20"/>
      <c r="D7" s="87" t="s">
        <v>35</v>
      </c>
      <c r="E7" s="87"/>
      <c r="F7" s="87"/>
      <c r="G7" s="87"/>
      <c r="H7" s="87"/>
      <c r="I7" s="26">
        <f>SUM(I8:I8)</f>
        <v>176085</v>
      </c>
      <c r="J7" s="27"/>
      <c r="K7" s="7"/>
      <c r="L7" s="29">
        <v>1.2234</v>
      </c>
      <c r="O7" s="4">
        <v>115</v>
      </c>
      <c r="P7" s="4">
        <v>135</v>
      </c>
      <c r="Q7" s="4">
        <f t="shared" ref="Q7" si="0">O7*P7</f>
        <v>15525</v>
      </c>
    </row>
    <row r="8" spans="1:20" ht="43.2" customHeight="1" x14ac:dyDescent="0.3">
      <c r="A8" s="20" t="s">
        <v>25</v>
      </c>
      <c r="B8" s="20" t="s">
        <v>42</v>
      </c>
      <c r="C8" s="20" t="s">
        <v>43</v>
      </c>
      <c r="D8" s="72" t="s">
        <v>52</v>
      </c>
      <c r="E8" s="20" t="s">
        <v>47</v>
      </c>
      <c r="F8" s="22">
        <v>3</v>
      </c>
      <c r="G8" s="23">
        <v>58695</v>
      </c>
      <c r="H8" s="31">
        <f t="shared" ref="H8" si="1">F8*G8</f>
        <v>176085</v>
      </c>
      <c r="I8" s="32">
        <f>H8</f>
        <v>176085</v>
      </c>
      <c r="J8" s="21" t="s">
        <v>48</v>
      </c>
      <c r="L8" s="29">
        <v>1.2234</v>
      </c>
    </row>
    <row r="9" spans="1:20" ht="358.8" customHeight="1" x14ac:dyDescent="0.3">
      <c r="A9" s="48"/>
      <c r="B9" s="48"/>
      <c r="C9" s="48"/>
      <c r="D9" s="30" t="s">
        <v>52</v>
      </c>
      <c r="E9" s="60"/>
      <c r="F9" s="70"/>
      <c r="G9" s="49"/>
      <c r="H9" s="49"/>
      <c r="I9" s="71"/>
      <c r="J9" s="49"/>
    </row>
    <row r="10" spans="1:20" ht="358.8" customHeight="1" x14ac:dyDescent="0.3">
      <c r="A10" s="48"/>
      <c r="B10" s="48"/>
      <c r="C10" s="48"/>
      <c r="D10" s="72" t="s">
        <v>52</v>
      </c>
      <c r="E10" s="60"/>
      <c r="F10" s="70"/>
      <c r="G10" s="49"/>
      <c r="H10" s="49"/>
      <c r="I10" s="49"/>
      <c r="J10" s="49"/>
    </row>
    <row r="11" spans="1:20" ht="358.8" customHeight="1" x14ac:dyDescent="0.3">
      <c r="A11" s="48"/>
      <c r="B11" s="48"/>
      <c r="C11" s="48"/>
      <c r="D11" s="77" t="s">
        <v>52</v>
      </c>
      <c r="E11" s="60"/>
      <c r="F11" s="70"/>
      <c r="G11" s="49"/>
      <c r="H11" s="49"/>
      <c r="I11" s="49"/>
      <c r="J11" s="49"/>
    </row>
    <row r="12" spans="1:20" ht="15.6" customHeight="1" x14ac:dyDescent="0.3">
      <c r="A12" s="78" t="s">
        <v>17</v>
      </c>
      <c r="B12" s="79"/>
      <c r="C12" s="79"/>
      <c r="D12" s="79"/>
      <c r="E12" s="79"/>
      <c r="F12" s="79"/>
      <c r="G12" s="79"/>
      <c r="H12" s="79"/>
      <c r="I12" s="79"/>
      <c r="J12" s="80"/>
    </row>
    <row r="13" spans="1:20" ht="15.6" customHeight="1" x14ac:dyDescent="0.3">
      <c r="A13" s="81"/>
      <c r="B13" s="82"/>
      <c r="C13" s="82"/>
      <c r="D13" s="82"/>
      <c r="E13" s="82"/>
      <c r="F13" s="82"/>
      <c r="G13" s="82"/>
      <c r="H13" s="82"/>
      <c r="I13" s="82"/>
      <c r="J13" s="83"/>
    </row>
    <row r="14" spans="1:20" ht="56.4" customHeight="1" x14ac:dyDescent="0.3">
      <c r="A14" s="84"/>
      <c r="B14" s="85"/>
      <c r="C14" s="85"/>
      <c r="D14" s="85"/>
      <c r="E14" s="85"/>
      <c r="F14" s="85"/>
      <c r="G14" s="85"/>
      <c r="H14" s="85"/>
      <c r="I14" s="85"/>
      <c r="J14" s="86"/>
    </row>
  </sheetData>
  <mergeCells count="8">
    <mergeCell ref="A12:J14"/>
    <mergeCell ref="D7:H7"/>
    <mergeCell ref="A1:J1"/>
    <mergeCell ref="A2:J2"/>
    <mergeCell ref="A4:G4"/>
    <mergeCell ref="A5:G5"/>
    <mergeCell ref="H4:I4"/>
    <mergeCell ref="A3:J3"/>
  </mergeCells>
  <phoneticPr fontId="6" type="noConversion"/>
  <pageMargins left="0.25" right="0.25" top="0.75" bottom="0.75" header="0.3" footer="0.3"/>
  <pageSetup paperSize="9" scale="36" orientation="landscape" r:id="rId1"/>
  <headerFooter>
    <oddFooter>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view="pageBreakPreview" zoomScale="55" zoomScaleNormal="55" zoomScaleSheetLayoutView="55" workbookViewId="0">
      <selection activeCell="N13" sqref="A13:O14"/>
    </sheetView>
  </sheetViews>
  <sheetFormatPr defaultRowHeight="14.4" x14ac:dyDescent="0.3"/>
  <cols>
    <col min="1" max="1" width="5.109375" bestFit="1" customWidth="1"/>
    <col min="2" max="2" width="48.88671875" customWidth="1"/>
    <col min="3" max="3" width="40.109375" customWidth="1"/>
    <col min="4" max="4" width="16.5546875" bestFit="1" customWidth="1"/>
    <col min="5" max="5" width="21.77734375" bestFit="1" customWidth="1"/>
    <col min="6" max="6" width="26.33203125" customWidth="1"/>
    <col min="7" max="7" width="14" bestFit="1" customWidth="1"/>
    <col min="8" max="8" width="21.77734375" bestFit="1" customWidth="1"/>
    <col min="9" max="9" width="20.77734375" customWidth="1"/>
    <col min="10" max="10" width="14" bestFit="1" customWidth="1"/>
    <col min="11" max="11" width="21.77734375" bestFit="1" customWidth="1"/>
    <col min="12" max="12" width="18.77734375" customWidth="1"/>
    <col min="13" max="13" width="14" bestFit="1" customWidth="1"/>
    <col min="14" max="14" width="21.77734375" bestFit="1" customWidth="1"/>
    <col min="15" max="15" width="20.109375" customWidth="1"/>
    <col min="16" max="16" width="4.88671875" bestFit="1" customWidth="1"/>
    <col min="17" max="17" width="4.88671875" customWidth="1"/>
    <col min="18" max="18" width="19.6640625" customWidth="1"/>
    <col min="19" max="19" width="22.5546875" customWidth="1"/>
    <col min="20" max="20" width="4.88671875" customWidth="1"/>
    <col min="21" max="21" width="11.33203125" bestFit="1" customWidth="1"/>
    <col min="22" max="22" width="12.44140625" bestFit="1" customWidth="1"/>
    <col min="24" max="24" width="12.44140625" bestFit="1" customWidth="1"/>
  </cols>
  <sheetData>
    <row r="1" spans="1:24" s="1" customFormat="1" ht="15.6" customHeight="1" x14ac:dyDescent="0.3">
      <c r="A1" s="110" t="s">
        <v>23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4"/>
      <c r="Q1" s="4"/>
      <c r="R1" s="4"/>
      <c r="S1" s="4"/>
      <c r="T1" s="4"/>
    </row>
    <row r="2" spans="1:24" s="1" customFormat="1" ht="15.6" customHeight="1" x14ac:dyDescent="0.3">
      <c r="A2" s="111" t="e">
        <f>#REF!</f>
        <v>#REF!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4"/>
      <c r="Q2" s="4"/>
      <c r="R2" s="4"/>
      <c r="S2" s="4"/>
      <c r="T2" s="4"/>
    </row>
    <row r="3" spans="1:24" s="1" customFormat="1" ht="15.6" customHeight="1" x14ac:dyDescent="0.3">
      <c r="A3" s="111" t="s">
        <v>37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4"/>
      <c r="Q3" s="4"/>
      <c r="R3" s="4"/>
      <c r="S3" s="4"/>
      <c r="T3" s="4"/>
    </row>
    <row r="4" spans="1:24" s="1" customFormat="1" ht="15.6" customHeight="1" x14ac:dyDescent="0.3">
      <c r="A4" s="112" t="s">
        <v>24</v>
      </c>
      <c r="B4" s="113"/>
      <c r="C4" s="113"/>
      <c r="D4" s="113"/>
      <c r="E4" s="113"/>
      <c r="F4" s="113"/>
      <c r="G4" s="113"/>
      <c r="H4" s="113"/>
      <c r="I4" s="113"/>
      <c r="J4" s="114"/>
      <c r="K4" s="112" t="s">
        <v>19</v>
      </c>
      <c r="L4" s="113"/>
      <c r="M4" s="113"/>
      <c r="N4" s="113"/>
      <c r="O4" s="114"/>
      <c r="P4" s="4"/>
      <c r="Q4" s="4"/>
      <c r="R4" s="4"/>
      <c r="S4" s="4"/>
      <c r="T4" s="4"/>
    </row>
    <row r="5" spans="1:24" s="1" customFormat="1" ht="18" x14ac:dyDescent="0.3">
      <c r="A5" s="103"/>
      <c r="B5" s="104"/>
      <c r="C5" s="104"/>
      <c r="D5" s="104"/>
      <c r="E5" s="104"/>
      <c r="F5" s="104"/>
      <c r="G5" s="104"/>
      <c r="H5" s="104"/>
      <c r="I5" s="104"/>
      <c r="J5" s="105"/>
      <c r="K5" s="33"/>
      <c r="L5" s="34"/>
      <c r="M5" s="106"/>
      <c r="N5" s="107"/>
      <c r="O5" s="108"/>
      <c r="P5" s="4"/>
      <c r="Q5" s="4"/>
      <c r="R5" s="4"/>
      <c r="S5" s="4"/>
      <c r="T5" s="4"/>
    </row>
    <row r="6" spans="1:24" x14ac:dyDescent="0.3">
      <c r="A6" s="102" t="s">
        <v>9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</row>
    <row r="7" spans="1:24" x14ac:dyDescent="0.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"/>
      <c r="Q7" s="1"/>
      <c r="R7" s="1"/>
      <c r="S7" s="1"/>
      <c r="T7" s="1"/>
      <c r="U7" s="1"/>
    </row>
    <row r="8" spans="1:24" ht="36.6" customHeight="1" x14ac:dyDescent="0.3">
      <c r="A8" s="35" t="s">
        <v>10</v>
      </c>
      <c r="B8" s="35" t="s">
        <v>11</v>
      </c>
      <c r="C8" s="36" t="s">
        <v>12</v>
      </c>
      <c r="D8" s="102" t="s">
        <v>13</v>
      </c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9"/>
      <c r="Q8" s="109"/>
      <c r="R8" s="109"/>
      <c r="S8" s="109"/>
      <c r="T8" s="109"/>
      <c r="U8" s="109"/>
      <c r="X8" s="5"/>
    </row>
    <row r="9" spans="1:24" ht="17.399999999999999" x14ac:dyDescent="0.3">
      <c r="A9" s="37"/>
      <c r="B9" s="37"/>
      <c r="C9" s="37"/>
      <c r="D9" s="38" t="s">
        <v>16</v>
      </c>
      <c r="E9" s="68" t="s">
        <v>15</v>
      </c>
      <c r="F9" s="35" t="s">
        <v>14</v>
      </c>
      <c r="G9" s="38"/>
      <c r="H9" s="68"/>
      <c r="I9" s="39"/>
      <c r="J9" s="38"/>
      <c r="K9" s="68"/>
      <c r="L9" s="40"/>
      <c r="M9" s="38"/>
      <c r="N9" s="68"/>
      <c r="O9" s="40"/>
      <c r="P9" s="2"/>
      <c r="Q9" s="2"/>
      <c r="R9" s="16"/>
      <c r="S9" s="2"/>
      <c r="T9" s="2"/>
      <c r="U9" s="2"/>
      <c r="X9" s="5"/>
    </row>
    <row r="10" spans="1:24" ht="34.799999999999997" x14ac:dyDescent="0.3">
      <c r="A10" s="41">
        <v>1</v>
      </c>
      <c r="B10" s="42" t="s">
        <v>50</v>
      </c>
      <c r="C10" s="26">
        <v>58695</v>
      </c>
      <c r="D10" s="44">
        <v>1</v>
      </c>
      <c r="E10" s="69">
        <f>D10</f>
        <v>1</v>
      </c>
      <c r="F10" s="43">
        <f t="shared" ref="F10" si="0">C10*D10</f>
        <v>58695</v>
      </c>
      <c r="G10" s="44"/>
      <c r="H10" s="69"/>
      <c r="I10" s="45"/>
      <c r="J10" s="44"/>
      <c r="K10" s="69"/>
      <c r="L10" s="45"/>
      <c r="M10" s="44"/>
      <c r="N10" s="69"/>
      <c r="O10" s="45"/>
      <c r="P10" s="8"/>
      <c r="Q10" s="9"/>
      <c r="R10" s="16">
        <f>C10-F10-I10-L10-O10</f>
        <v>0</v>
      </c>
      <c r="S10" s="28"/>
      <c r="T10" s="9"/>
      <c r="U10" s="3"/>
      <c r="V10" s="10"/>
      <c r="X10" s="5"/>
    </row>
    <row r="11" spans="1:24" ht="18" x14ac:dyDescent="0.3">
      <c r="A11" s="41"/>
      <c r="B11" s="42"/>
      <c r="C11" s="43"/>
      <c r="D11" s="44">
        <v>1</v>
      </c>
      <c r="E11" s="69"/>
      <c r="F11" s="43">
        <f>SUM(F10:F10)</f>
        <v>58695</v>
      </c>
      <c r="G11" s="44"/>
      <c r="H11" s="69"/>
      <c r="I11" s="45"/>
      <c r="J11" s="44"/>
      <c r="K11" s="69"/>
      <c r="L11" s="45"/>
      <c r="M11" s="44"/>
      <c r="N11" s="69"/>
      <c r="O11" s="45"/>
      <c r="P11" s="8"/>
      <c r="Q11" s="9"/>
      <c r="R11" s="16">
        <f t="shared" ref="R11" si="1">C11-F11-I11-L11-O11</f>
        <v>-58695</v>
      </c>
      <c r="S11" s="28"/>
      <c r="T11" s="9"/>
      <c r="U11" s="3"/>
      <c r="V11" s="10"/>
      <c r="X11" s="5"/>
    </row>
    <row r="12" spans="1:24" ht="18" x14ac:dyDescent="0.3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24" ht="18" x14ac:dyDescent="0.3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92"/>
      <c r="M13" s="93"/>
      <c r="N13" s="96"/>
      <c r="O13" s="97"/>
    </row>
    <row r="14" spans="1:24" ht="18" x14ac:dyDescent="0.3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94"/>
      <c r="M14" s="95"/>
      <c r="N14" s="98"/>
      <c r="O14" s="99"/>
    </row>
    <row r="15" spans="1:24" ht="18" x14ac:dyDescent="0.3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24" ht="18" x14ac:dyDescent="0.35">
      <c r="A16" s="100" t="s">
        <v>51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</row>
    <row r="17" spans="1:15" ht="99.6" customHeight="1" x14ac:dyDescent="0.35">
      <c r="A17" s="101" t="s">
        <v>17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</row>
    <row r="18" spans="1:15" x14ac:dyDescent="0.3">
      <c r="E18" s="6"/>
      <c r="F18" s="6"/>
      <c r="G18" s="6"/>
      <c r="H18" s="6"/>
      <c r="I18" s="6"/>
      <c r="J18" s="6"/>
    </row>
    <row r="19" spans="1:15" x14ac:dyDescent="0.3">
      <c r="E19" s="6"/>
      <c r="F19" s="6"/>
      <c r="G19" s="6"/>
      <c r="H19" s="6"/>
      <c r="I19" s="6"/>
      <c r="J19" s="6"/>
    </row>
    <row r="20" spans="1:15" x14ac:dyDescent="0.3">
      <c r="E20" s="6"/>
      <c r="F20" s="6"/>
      <c r="G20" s="6"/>
      <c r="H20" s="6"/>
      <c r="I20" s="6"/>
      <c r="J20" s="6"/>
    </row>
    <row r="21" spans="1:15" x14ac:dyDescent="0.3">
      <c r="E21" s="6"/>
      <c r="F21" s="6"/>
      <c r="G21" s="6"/>
      <c r="H21" s="6"/>
      <c r="I21" s="6"/>
      <c r="J21" s="6"/>
    </row>
    <row r="22" spans="1:15" x14ac:dyDescent="0.3">
      <c r="E22" s="6"/>
      <c r="F22" s="6"/>
      <c r="G22" s="6"/>
      <c r="H22" s="6"/>
      <c r="I22" s="6"/>
      <c r="J22" s="6"/>
    </row>
  </sheetData>
  <mergeCells count="18">
    <mergeCell ref="A1:O1"/>
    <mergeCell ref="A2:O2"/>
    <mergeCell ref="A3:O3"/>
    <mergeCell ref="K4:O4"/>
    <mergeCell ref="A4:J4"/>
    <mergeCell ref="A5:J5"/>
    <mergeCell ref="M5:O5"/>
    <mergeCell ref="P8:R8"/>
    <mergeCell ref="S8:U8"/>
    <mergeCell ref="D8:F8"/>
    <mergeCell ref="G8:I8"/>
    <mergeCell ref="J8:L8"/>
    <mergeCell ref="M8:O8"/>
    <mergeCell ref="L13:M14"/>
    <mergeCell ref="N13:O14"/>
    <mergeCell ref="A16:O16"/>
    <mergeCell ref="A17:O17"/>
    <mergeCell ref="A6:O7"/>
  </mergeCells>
  <phoneticPr fontId="6" type="noConversion"/>
  <pageMargins left="0.25" right="0.25" top="0.75" bottom="0.75" header="0.3" footer="0.3"/>
  <pageSetup paperSize="9" scale="43" fitToHeight="0" orientation="landscape" r:id="rId1"/>
  <headerFooter>
    <oddFooter>&amp;C&amp;D&amp;R&amp;P</oddFooter>
  </headerFooter>
  <rowBreaks count="1" manualBreakCount="1">
    <brk id="17" max="16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view="pageBreakPreview" zoomScaleNormal="100" zoomScaleSheetLayoutView="100" workbookViewId="0">
      <selection activeCell="E3" sqref="B3:E3"/>
    </sheetView>
  </sheetViews>
  <sheetFormatPr defaultRowHeight="15.6" x14ac:dyDescent="0.3"/>
  <cols>
    <col min="1" max="1" width="14.33203125" style="49" bestFit="1" customWidth="1"/>
    <col min="2" max="2" width="36.5546875" style="49" bestFit="1" customWidth="1"/>
    <col min="3" max="3" width="6" style="49" bestFit="1" customWidth="1"/>
    <col min="4" max="4" width="6.21875" style="49" bestFit="1" customWidth="1"/>
    <col min="5" max="5" width="20.21875" style="49" customWidth="1"/>
    <col min="6" max="9" width="8.88671875" style="49"/>
    <col min="10" max="10" width="9.33203125" style="49" bestFit="1" customWidth="1"/>
    <col min="11" max="16384" width="8.88671875" style="49"/>
  </cols>
  <sheetData>
    <row r="1" spans="1:11" x14ac:dyDescent="0.3">
      <c r="A1" s="115" t="s">
        <v>34</v>
      </c>
      <c r="B1" s="116"/>
      <c r="C1" s="116"/>
      <c r="D1" s="116"/>
      <c r="E1" s="116"/>
    </row>
    <row r="2" spans="1:11" x14ac:dyDescent="0.3">
      <c r="A2" s="64"/>
      <c r="B2" s="65"/>
      <c r="C2" s="65"/>
      <c r="D2" s="65"/>
      <c r="E2" s="65"/>
    </row>
    <row r="3" spans="1:11" ht="15.6" customHeight="1" x14ac:dyDescent="0.3">
      <c r="A3" s="51" t="s">
        <v>31</v>
      </c>
      <c r="B3" s="73" t="s">
        <v>38</v>
      </c>
      <c r="C3" s="74"/>
      <c r="D3" s="74"/>
      <c r="E3" s="74"/>
    </row>
    <row r="4" spans="1:11" x14ac:dyDescent="0.3">
      <c r="A4" s="52" t="s">
        <v>29</v>
      </c>
      <c r="B4" s="53" t="s">
        <v>26</v>
      </c>
      <c r="C4" s="54" t="s">
        <v>18</v>
      </c>
      <c r="D4" s="53" t="s">
        <v>27</v>
      </c>
      <c r="E4" s="53" t="s">
        <v>28</v>
      </c>
      <c r="J4" s="61"/>
    </row>
    <row r="5" spans="1:11" x14ac:dyDescent="0.3">
      <c r="A5" s="63">
        <v>1</v>
      </c>
      <c r="B5" s="56" t="s">
        <v>40</v>
      </c>
      <c r="C5" s="55">
        <v>1</v>
      </c>
      <c r="D5" s="50" t="s">
        <v>30</v>
      </c>
      <c r="E5" s="58">
        <v>61390</v>
      </c>
    </row>
    <row r="6" spans="1:11" x14ac:dyDescent="0.3">
      <c r="A6" s="63"/>
      <c r="B6" s="56"/>
      <c r="C6" s="55"/>
      <c r="D6" s="50"/>
      <c r="E6" s="58"/>
    </row>
    <row r="7" spans="1:11" ht="15.6" customHeight="1" x14ac:dyDescent="0.3">
      <c r="A7" s="51" t="s">
        <v>32</v>
      </c>
      <c r="B7" s="73" t="s">
        <v>39</v>
      </c>
      <c r="C7" s="74"/>
      <c r="D7" s="74"/>
      <c r="E7" s="74"/>
    </row>
    <row r="8" spans="1:11" x14ac:dyDescent="0.3">
      <c r="A8" s="52" t="s">
        <v>29</v>
      </c>
      <c r="B8" s="53" t="s">
        <v>26</v>
      </c>
      <c r="C8" s="54" t="s">
        <v>18</v>
      </c>
      <c r="D8" s="53" t="s">
        <v>27</v>
      </c>
      <c r="E8" s="53" t="s">
        <v>28</v>
      </c>
    </row>
    <row r="9" spans="1:11" x14ac:dyDescent="0.3">
      <c r="A9" s="63">
        <v>1</v>
      </c>
      <c r="B9" s="56" t="s">
        <v>40</v>
      </c>
      <c r="C9" s="55">
        <v>1</v>
      </c>
      <c r="D9" s="50" t="s">
        <v>30</v>
      </c>
      <c r="E9" s="58">
        <v>56000</v>
      </c>
    </row>
    <row r="10" spans="1:11" x14ac:dyDescent="0.3">
      <c r="A10" s="63"/>
      <c r="B10" s="56"/>
      <c r="C10" s="55"/>
      <c r="D10" s="50"/>
      <c r="E10" s="58"/>
      <c r="G10" s="66"/>
      <c r="H10" s="66"/>
      <c r="I10" s="66"/>
      <c r="J10" s="66"/>
      <c r="K10" s="66"/>
    </row>
    <row r="11" spans="1:11" x14ac:dyDescent="0.3">
      <c r="A11" s="67"/>
      <c r="B11" s="66"/>
      <c r="C11" s="66"/>
      <c r="D11" s="66"/>
      <c r="E11" s="66"/>
    </row>
    <row r="12" spans="1:11" x14ac:dyDescent="0.3">
      <c r="A12" s="75" t="s">
        <v>33</v>
      </c>
      <c r="B12" s="76"/>
      <c r="C12" s="76"/>
      <c r="D12" s="76"/>
      <c r="E12" s="76"/>
    </row>
    <row r="13" spans="1:11" x14ac:dyDescent="0.3">
      <c r="A13" s="52" t="s">
        <v>29</v>
      </c>
      <c r="B13" s="53" t="s">
        <v>26</v>
      </c>
      <c r="C13" s="54" t="s">
        <v>18</v>
      </c>
      <c r="D13" s="53" t="s">
        <v>27</v>
      </c>
      <c r="E13" s="53" t="s">
        <v>41</v>
      </c>
    </row>
    <row r="14" spans="1:11" x14ac:dyDescent="0.3">
      <c r="A14" s="63">
        <v>1</v>
      </c>
      <c r="B14" s="56" t="s">
        <v>40</v>
      </c>
      <c r="C14" s="55">
        <v>1</v>
      </c>
      <c r="D14" s="57" t="s">
        <v>30</v>
      </c>
      <c r="E14" s="58">
        <f>(E5+E9)/2</f>
        <v>58695</v>
      </c>
    </row>
    <row r="15" spans="1:11" x14ac:dyDescent="0.3">
      <c r="B15" s="62"/>
    </row>
    <row r="16" spans="1:11" x14ac:dyDescent="0.3">
      <c r="B16" s="49" t="s">
        <v>49</v>
      </c>
    </row>
    <row r="19" spans="2:2" ht="62.4" x14ac:dyDescent="0.3">
      <c r="B19" s="59" t="s">
        <v>36</v>
      </c>
    </row>
  </sheetData>
  <mergeCells count="1">
    <mergeCell ref="A1:E1"/>
  </mergeCells>
  <phoneticPr fontId="6" type="noConversion"/>
  <pageMargins left="0.25" right="0.25" top="0.75" bottom="0.75" header="0.3" footer="0.3"/>
  <pageSetup paperSize="9" orientation="portrait" r:id="rId1"/>
  <rowBreaks count="1" manualBreakCount="1">
    <brk id="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ORÇAMENTO</vt:lpstr>
      <vt:lpstr>CRONOGRAMA</vt:lpstr>
      <vt:lpstr>ORÇAMENTO PORTICO</vt:lpstr>
      <vt:lpstr>CRONOGRAMA!Area_de_impressao</vt:lpstr>
      <vt:lpstr>ORÇAMENTO!Area_de_impressao</vt:lpstr>
      <vt:lpstr>'ORÇAMENTO PORTICO'!Area_de_impressao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Indianara</dc:creator>
  <cp:lastModifiedBy>Indianara</cp:lastModifiedBy>
  <cp:lastPrinted>2023-12-20T21:13:50Z</cp:lastPrinted>
  <dcterms:created xsi:type="dcterms:W3CDTF">2021-09-09T17:27:16Z</dcterms:created>
  <dcterms:modified xsi:type="dcterms:W3CDTF">2023-12-26T12:11:13Z</dcterms:modified>
</cp:coreProperties>
</file>