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487" activeTab="0"/>
  </bookViews>
  <sheets>
    <sheet name="orcamento" sheetId="1" r:id="rId1"/>
    <sheet name="cronograma" sheetId="2" r:id="rId2"/>
  </sheets>
  <definedNames>
    <definedName name="_xlnm.Print_Area" localSheetId="0">'orcamento'!$A$1:$G$32</definedName>
    <definedName name="_xlnm.Print_Titles" localSheetId="0">'orcamento'!$1:$5</definedName>
  </definedNames>
  <calcPr fullCalcOnLoad="1"/>
</workbook>
</file>

<file path=xl/sharedStrings.xml><?xml version="1.0" encoding="utf-8"?>
<sst xmlns="http://schemas.openxmlformats.org/spreadsheetml/2006/main" count="75" uniqueCount="63">
  <si>
    <t>Item</t>
  </si>
  <si>
    <t>Descrição</t>
  </si>
  <si>
    <t>ORÇAMENTO DISCRIMINATIVO</t>
  </si>
  <si>
    <t>1.</t>
  </si>
  <si>
    <t>2.</t>
  </si>
  <si>
    <t>3.</t>
  </si>
  <si>
    <t>m²</t>
  </si>
  <si>
    <t>un</t>
  </si>
  <si>
    <t>SERVIÇOS PRELIMINARES</t>
  </si>
  <si>
    <t>Valor Total</t>
  </si>
  <si>
    <t>1.1</t>
  </si>
  <si>
    <t>Data:</t>
  </si>
  <si>
    <t xml:space="preserve">Proprietário: </t>
  </si>
  <si>
    <t>Endereço:</t>
  </si>
  <si>
    <t>Acumulado%</t>
  </si>
  <si>
    <t>Simples%</t>
  </si>
  <si>
    <t>TOTAL:</t>
  </si>
  <si>
    <t xml:space="preserve">Obra: </t>
  </si>
  <si>
    <t>CRONOGRAMA FÍSICO-FINANCEIRO</t>
  </si>
  <si>
    <t>Total do item 01:</t>
  </si>
  <si>
    <t xml:space="preserve">ART </t>
  </si>
  <si>
    <t>CREA-SC</t>
  </si>
  <si>
    <t xml:space="preserve"> </t>
  </si>
  <si>
    <t>Total do item 03:</t>
  </si>
  <si>
    <t>BDI: 25%</t>
  </si>
  <si>
    <t>m</t>
  </si>
  <si>
    <t>1.2</t>
  </si>
  <si>
    <t>4.</t>
  </si>
  <si>
    <t>4.1</t>
  </si>
  <si>
    <t>Total do item 04:</t>
  </si>
  <si>
    <t>Total do item 02:</t>
  </si>
  <si>
    <t>3.1</t>
  </si>
  <si>
    <t>Mês 1</t>
  </si>
  <si>
    <t>PINTURA</t>
  </si>
  <si>
    <t>Mês 2</t>
  </si>
  <si>
    <t>2.1</t>
  </si>
  <si>
    <t>2.2</t>
  </si>
  <si>
    <t>PREFEITURA MUNICIPAL DE TUNÁPOLIS</t>
  </si>
  <si>
    <t>4.2</t>
  </si>
  <si>
    <t>Proprietário: PREFEITURA MUNICIPAL DE TUNÁPOLIS</t>
  </si>
  <si>
    <t>orç</t>
  </si>
  <si>
    <t xml:space="preserve">TOTAIS </t>
  </si>
  <si>
    <t>und</t>
  </si>
  <si>
    <t xml:space="preserve">REFORMA BERCÁRIO </t>
  </si>
  <si>
    <t>Avenida Cerro Largo, Centro, Tunápolis - SC</t>
  </si>
  <si>
    <t>Recolocação de divisoria tipo chapa/tabua, considerando reaproveitamento do material</t>
  </si>
  <si>
    <t>Aplicação de fundo selador acrilico em parede, uma demão</t>
  </si>
  <si>
    <t>Aplicação macanica de pintura com tinta acrilica em paredes, duas demãos</t>
  </si>
  <si>
    <t>2.3</t>
  </si>
  <si>
    <t xml:space="preserve">Aplicação mecanica de pintura em verniz em aberturas, duas demãos </t>
  </si>
  <si>
    <t>Piso laminado com espessura de 7 mm, instalado</t>
  </si>
  <si>
    <t xml:space="preserve">PISO  </t>
  </si>
  <si>
    <t>FORROS</t>
  </si>
  <si>
    <t xml:space="preserve">Forros de PVC liso, branco, espessura de 10mm (com colocação) </t>
  </si>
  <si>
    <t>Acabamento convencional para forro PVC, tipo c, cor branca, comprimento 6m</t>
  </si>
  <si>
    <t>1.3</t>
  </si>
  <si>
    <t xml:space="preserve">Colocação de material para proteção contra choque nos pilares (espuma h=1,00m) </t>
  </si>
  <si>
    <t>1.4</t>
  </si>
  <si>
    <t>Colocação de parede divisoria em eucatex com vidro. (comp=1,60, h=2,10m)</t>
  </si>
  <si>
    <t>PISO</t>
  </si>
  <si>
    <t>Obra: REFORMA BERCÁRIO</t>
  </si>
  <si>
    <t>Endereço: Avenida Cerro Largo, Centro, Tunápolis, SC.</t>
  </si>
  <si>
    <t>Data: 03/04/2017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</si>
</sst>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 &quot;#,##0.00"/>
    <numFmt numFmtId="173" formatCode="[$-416]dddd\,\ d&quot; de &quot;mmmm&quot; de &quot;yyyy"/>
    <numFmt numFmtId="174" formatCode="0.000"/>
    <numFmt numFmtId="175" formatCode="0.0"/>
    <numFmt numFmtId="176" formatCode="&quot;Sim&quot;;&quot;Sim&quot;;&quot;Não&quot;"/>
    <numFmt numFmtId="177" formatCode="&quot;Verdadeiro&quot;;&quot;Verdadeiro&quot;;&quot;Falso&quot;"/>
    <numFmt numFmtId="178" formatCode="&quot;Ativar&quot;;&quot;Ativar&quot;;&quot;Desativar&quot;"/>
    <numFmt numFmtId="179" formatCode="[$€-2]\ #,##0.00_);[Red]\([$€-2]\ #,##0.00\)"/>
    <numFmt numFmtId="180" formatCode="&quot;Ativado&quot;;&quot;Ativado&quot;;&quot;Desativado&quot;"/>
    <numFmt numFmtId="181" formatCode="&quot;R$&quot;\ #,##0.00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5"/>
      <name val="Arial"/>
      <family val="2"/>
    </font>
    <font>
      <sz val="9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0" tint="-0.349979996681213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hair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>
        <color indexed="63"/>
      </right>
      <top style="hair"/>
      <bottom style="medium"/>
    </border>
    <border>
      <left style="hair"/>
      <right style="hair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0" fillId="0" borderId="0" xfId="0" applyFont="1" applyFill="1" applyAlignment="1">
      <alignment/>
    </xf>
    <xf numFmtId="172" fontId="1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72" fontId="6" fillId="0" borderId="11" xfId="0" applyNumberFormat="1" applyFont="1" applyFill="1" applyBorder="1" applyAlignment="1">
      <alignment horizontal="center"/>
    </xf>
    <xf numFmtId="10" fontId="6" fillId="0" borderId="11" xfId="0" applyNumberFormat="1" applyFont="1" applyFill="1" applyBorder="1" applyAlignment="1">
      <alignment horizontal="center"/>
    </xf>
    <xf numFmtId="172" fontId="7" fillId="0" borderId="11" xfId="0" applyNumberFormat="1" applyFont="1" applyFill="1" applyBorder="1" applyAlignment="1">
      <alignment horizontal="center"/>
    </xf>
    <xf numFmtId="0" fontId="4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8" fillId="0" borderId="11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172" fontId="1" fillId="0" borderId="10" xfId="0" applyNumberFormat="1" applyFont="1" applyFill="1" applyBorder="1" applyAlignment="1">
      <alignment horizontal="right"/>
    </xf>
    <xf numFmtId="0" fontId="1" fillId="0" borderId="13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7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10" fillId="0" borderId="0" xfId="0" applyFont="1" applyFill="1" applyAlignment="1">
      <alignment/>
    </xf>
    <xf numFmtId="2" fontId="1" fillId="0" borderId="10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/>
    </xf>
    <xf numFmtId="14" fontId="0" fillId="0" borderId="12" xfId="0" applyNumberFormat="1" applyFont="1" applyFill="1" applyBorder="1" applyAlignment="1">
      <alignment horizontal="left"/>
    </xf>
    <xf numFmtId="2" fontId="1" fillId="33" borderId="10" xfId="0" applyNumberFormat="1" applyFont="1" applyFill="1" applyBorder="1" applyAlignment="1">
      <alignment horizontal="center"/>
    </xf>
    <xf numFmtId="0" fontId="49" fillId="0" borderId="0" xfId="0" applyFont="1" applyFill="1" applyAlignment="1">
      <alignment/>
    </xf>
    <xf numFmtId="172" fontId="1" fillId="33" borderId="10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5" fillId="0" borderId="14" xfId="0" applyFont="1" applyFill="1" applyBorder="1" applyAlignment="1">
      <alignment horizontal="right"/>
    </xf>
    <xf numFmtId="181" fontId="5" fillId="0" borderId="15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 wrapText="1"/>
    </xf>
    <xf numFmtId="0" fontId="8" fillId="33" borderId="11" xfId="0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/>
    </xf>
    <xf numFmtId="2" fontId="1" fillId="33" borderId="13" xfId="0" applyNumberFormat="1" applyFont="1" applyFill="1" applyBorder="1" applyAlignment="1">
      <alignment horizontal="center"/>
    </xf>
    <xf numFmtId="2" fontId="1" fillId="33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72" fontId="1" fillId="33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/>
    </xf>
    <xf numFmtId="172" fontId="1" fillId="33" borderId="18" xfId="0" applyNumberFormat="1" applyFont="1" applyFill="1" applyBorder="1" applyAlignment="1">
      <alignment horizontal="center"/>
    </xf>
    <xf numFmtId="0" fontId="1" fillId="0" borderId="19" xfId="0" applyFont="1" applyFill="1" applyBorder="1" applyAlignment="1">
      <alignment/>
    </xf>
    <xf numFmtId="172" fontId="5" fillId="0" borderId="18" xfId="0" applyNumberFormat="1" applyFont="1" applyFill="1" applyBorder="1" applyAlignment="1">
      <alignment horizontal="center"/>
    </xf>
    <xf numFmtId="0" fontId="5" fillId="0" borderId="20" xfId="0" applyFont="1" applyFill="1" applyBorder="1" applyAlignment="1">
      <alignment horizontal="left"/>
    </xf>
    <xf numFmtId="172" fontId="5" fillId="0" borderId="21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vertical="center"/>
    </xf>
    <xf numFmtId="172" fontId="1" fillId="0" borderId="21" xfId="0" applyNumberFormat="1" applyFont="1" applyFill="1" applyBorder="1" applyAlignment="1">
      <alignment horizontal="center" vertical="center"/>
    </xf>
    <xf numFmtId="181" fontId="1" fillId="33" borderId="22" xfId="0" applyNumberFormat="1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left"/>
    </xf>
    <xf numFmtId="172" fontId="1" fillId="0" borderId="22" xfId="0" applyNumberFormat="1" applyFont="1" applyFill="1" applyBorder="1" applyAlignment="1">
      <alignment horizontal="center" vertical="center"/>
    </xf>
    <xf numFmtId="181" fontId="5" fillId="0" borderId="18" xfId="0" applyNumberFormat="1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1" fillId="0" borderId="26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/>
    </xf>
    <xf numFmtId="14" fontId="0" fillId="0" borderId="28" xfId="0" applyNumberFormat="1" applyFont="1" applyFill="1" applyBorder="1" applyAlignment="1">
      <alignment horizontal="left"/>
    </xf>
    <xf numFmtId="17" fontId="9" fillId="0" borderId="29" xfId="0" applyNumberFormat="1" applyFont="1" applyFill="1" applyBorder="1" applyAlignment="1">
      <alignment horizontal="center"/>
    </xf>
    <xf numFmtId="0" fontId="1" fillId="0" borderId="30" xfId="0" applyFont="1" applyFill="1" applyBorder="1" applyAlignment="1">
      <alignment horizontal="right"/>
    </xf>
    <xf numFmtId="172" fontId="5" fillId="0" borderId="3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wrapText="1"/>
    </xf>
    <xf numFmtId="0" fontId="0" fillId="0" borderId="17" xfId="0" applyFill="1" applyBorder="1" applyAlignment="1">
      <alignment/>
    </xf>
    <xf numFmtId="0" fontId="0" fillId="0" borderId="3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14" fontId="0" fillId="0" borderId="27" xfId="0" applyNumberFormat="1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5" fillId="0" borderId="36" xfId="0" applyFont="1" applyFill="1" applyBorder="1" applyAlignment="1">
      <alignment/>
    </xf>
    <xf numFmtId="0" fontId="5" fillId="0" borderId="29" xfId="0" applyFont="1" applyFill="1" applyBorder="1" applyAlignment="1">
      <alignment/>
    </xf>
    <xf numFmtId="0" fontId="1" fillId="0" borderId="37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172" fontId="1" fillId="0" borderId="21" xfId="0" applyNumberFormat="1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 wrapText="1"/>
    </xf>
    <xf numFmtId="2" fontId="1" fillId="33" borderId="11" xfId="0" applyNumberFormat="1" applyFont="1" applyFill="1" applyBorder="1" applyAlignment="1">
      <alignment horizontal="center"/>
    </xf>
    <xf numFmtId="172" fontId="5" fillId="0" borderId="10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left" wrapText="1"/>
    </xf>
    <xf numFmtId="2" fontId="1" fillId="0" borderId="12" xfId="0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2" fontId="1" fillId="33" borderId="32" xfId="0" applyNumberFormat="1" applyFont="1" applyFill="1" applyBorder="1" applyAlignment="1">
      <alignment horizontal="center"/>
    </xf>
    <xf numFmtId="2" fontId="1" fillId="33" borderId="13" xfId="0" applyNumberFormat="1" applyFont="1" applyFill="1" applyBorder="1" applyAlignment="1">
      <alignment horizontal="center"/>
    </xf>
    <xf numFmtId="2" fontId="1" fillId="33" borderId="33" xfId="0" applyNumberFormat="1" applyFont="1" applyFill="1" applyBorder="1" applyAlignment="1">
      <alignment horizontal="center"/>
    </xf>
    <xf numFmtId="14" fontId="0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771525</xdr:colOff>
      <xdr:row>0</xdr:row>
      <xdr:rowOff>0</xdr:rowOff>
    </xdr:from>
    <xdr:to>
      <xdr:col>2</xdr:col>
      <xdr:colOff>771525</xdr:colOff>
      <xdr:row>0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6002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Projeto e Execução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(49)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3622 4789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7"/>
  <sheetViews>
    <sheetView showGridLines="0" tabSelected="1" zoomScale="130" zoomScaleNormal="130" zoomScaleSheetLayoutView="100" workbookViewId="0" topLeftCell="A22">
      <selection activeCell="C15" sqref="C15"/>
    </sheetView>
  </sheetViews>
  <sheetFormatPr defaultColWidth="9.140625" defaultRowHeight="12.75"/>
  <cols>
    <col min="1" max="1" width="4.57421875" style="1" customWidth="1"/>
    <col min="2" max="2" width="7.8515625" style="21" customWidth="1"/>
    <col min="3" max="3" width="36.28125" style="1" customWidth="1"/>
    <col min="4" max="4" width="6.8515625" style="1" customWidth="1"/>
    <col min="5" max="5" width="6.57421875" style="1" bestFit="1" customWidth="1"/>
    <col min="6" max="6" width="11.57421875" style="1" customWidth="1"/>
    <col min="7" max="7" width="11.140625" style="1" bestFit="1" customWidth="1"/>
    <col min="8" max="8" width="11.28125" style="13" bestFit="1" customWidth="1"/>
    <col min="9" max="16384" width="9.140625" style="1" customWidth="1"/>
  </cols>
  <sheetData>
    <row r="1" spans="1:7" ht="18" customHeight="1">
      <c r="A1" s="104" t="s">
        <v>2</v>
      </c>
      <c r="B1" s="105"/>
      <c r="C1" s="106"/>
      <c r="D1" s="106"/>
      <c r="E1" s="106"/>
      <c r="F1" s="107"/>
      <c r="G1" s="108"/>
    </row>
    <row r="2" spans="1:7" ht="18" customHeight="1">
      <c r="A2" s="80" t="s">
        <v>17</v>
      </c>
      <c r="B2" s="19"/>
      <c r="C2" s="81" t="s">
        <v>43</v>
      </c>
      <c r="D2" s="82"/>
      <c r="E2" s="83"/>
      <c r="F2" s="83"/>
      <c r="G2" s="84"/>
    </row>
    <row r="3" spans="1:7" ht="18" customHeight="1">
      <c r="A3" s="80" t="s">
        <v>13</v>
      </c>
      <c r="B3" s="19"/>
      <c r="C3" s="81" t="s">
        <v>44</v>
      </c>
      <c r="D3" s="82"/>
      <c r="E3" s="83"/>
      <c r="F3" s="83"/>
      <c r="G3" s="84"/>
    </row>
    <row r="4" spans="1:7" ht="18" customHeight="1">
      <c r="A4" s="85" t="s">
        <v>12</v>
      </c>
      <c r="B4" s="19"/>
      <c r="C4" s="81" t="s">
        <v>37</v>
      </c>
      <c r="D4" s="82"/>
      <c r="E4" s="83"/>
      <c r="F4" s="83"/>
      <c r="G4" s="84"/>
    </row>
    <row r="5" spans="1:7" ht="18" customHeight="1" thickBot="1">
      <c r="A5" s="86" t="s">
        <v>11</v>
      </c>
      <c r="B5" s="74"/>
      <c r="C5" s="75">
        <v>42828</v>
      </c>
      <c r="D5" s="87"/>
      <c r="E5" s="87"/>
      <c r="F5" s="88" t="s">
        <v>24</v>
      </c>
      <c r="G5" s="89"/>
    </row>
    <row r="6" spans="1:10" ht="18" customHeight="1">
      <c r="A6" s="90" t="s">
        <v>3</v>
      </c>
      <c r="B6" s="76"/>
      <c r="C6" s="91" t="s">
        <v>8</v>
      </c>
      <c r="D6" s="92"/>
      <c r="E6" s="93"/>
      <c r="F6" s="77"/>
      <c r="G6" s="78"/>
      <c r="J6" s="33"/>
    </row>
    <row r="7" spans="1:7" ht="18" customHeight="1">
      <c r="A7" s="57" t="s">
        <v>10</v>
      </c>
      <c r="B7" s="28" t="s">
        <v>21</v>
      </c>
      <c r="C7" s="30" t="s">
        <v>20</v>
      </c>
      <c r="D7" s="39">
        <v>1</v>
      </c>
      <c r="E7" s="7" t="s">
        <v>7</v>
      </c>
      <c r="F7" s="41">
        <v>168.67</v>
      </c>
      <c r="G7" s="58">
        <f>(D7*F7)</f>
        <v>168.67</v>
      </c>
    </row>
    <row r="8" spans="1:7" ht="18" customHeight="1">
      <c r="A8" s="57"/>
      <c r="B8" s="28"/>
      <c r="C8" s="30"/>
      <c r="D8" s="109"/>
      <c r="E8" s="110"/>
      <c r="F8" s="110"/>
      <c r="G8" s="111"/>
    </row>
    <row r="9" spans="1:8" ht="36" customHeight="1">
      <c r="A9" s="97" t="s">
        <v>26</v>
      </c>
      <c r="B9" s="16">
        <v>72181</v>
      </c>
      <c r="C9" s="101" t="s">
        <v>45</v>
      </c>
      <c r="D9" s="39">
        <v>22.7</v>
      </c>
      <c r="E9" s="7" t="s">
        <v>6</v>
      </c>
      <c r="F9" s="41">
        <v>27.34</v>
      </c>
      <c r="G9" s="58">
        <f>(D9*F9)*1.25</f>
        <v>775.7724999999999</v>
      </c>
      <c r="H9" s="40"/>
    </row>
    <row r="10" spans="1:8" ht="27.75" customHeight="1">
      <c r="A10" s="57" t="s">
        <v>55</v>
      </c>
      <c r="B10" s="16" t="s">
        <v>40</v>
      </c>
      <c r="C10" s="101" t="s">
        <v>56</v>
      </c>
      <c r="D10" s="51">
        <v>2</v>
      </c>
      <c r="E10" s="7" t="s">
        <v>42</v>
      </c>
      <c r="F10" s="41">
        <v>35</v>
      </c>
      <c r="G10" s="58">
        <f>(F10*D10)*1.5</f>
        <v>105</v>
      </c>
      <c r="H10" s="40"/>
    </row>
    <row r="11" spans="1:8" ht="27.75" customHeight="1">
      <c r="A11" s="59" t="s">
        <v>57</v>
      </c>
      <c r="B11" s="16" t="s">
        <v>40</v>
      </c>
      <c r="C11" s="102" t="s">
        <v>58</v>
      </c>
      <c r="D11" s="103">
        <v>1</v>
      </c>
      <c r="E11" s="7" t="s">
        <v>42</v>
      </c>
      <c r="F11" s="41">
        <v>328</v>
      </c>
      <c r="G11" s="58">
        <f>(F11*D11)*1.5</f>
        <v>492</v>
      </c>
      <c r="H11" s="40"/>
    </row>
    <row r="12" spans="1:8" ht="18" customHeight="1">
      <c r="A12" s="59"/>
      <c r="B12" s="19"/>
      <c r="C12" s="31"/>
      <c r="D12" s="29"/>
      <c r="E12" s="18"/>
      <c r="F12" s="17" t="s">
        <v>19</v>
      </c>
      <c r="G12" s="60">
        <f>SUM(D7:G11)</f>
        <v>2127.1525</v>
      </c>
      <c r="H12" s="40"/>
    </row>
    <row r="13" spans="1:9" ht="18" customHeight="1">
      <c r="A13" s="61" t="s">
        <v>4</v>
      </c>
      <c r="B13" s="20"/>
      <c r="C13" s="32" t="s">
        <v>33</v>
      </c>
      <c r="D13" s="52"/>
      <c r="E13" s="31"/>
      <c r="F13" s="2"/>
      <c r="G13" s="62"/>
      <c r="I13" s="33"/>
    </row>
    <row r="14" spans="1:8" s="14" customFormat="1" ht="27" customHeight="1">
      <c r="A14" s="97" t="s">
        <v>35</v>
      </c>
      <c r="B14" s="94">
        <v>88485</v>
      </c>
      <c r="C14" s="96" t="s">
        <v>46</v>
      </c>
      <c r="D14" s="51">
        <v>241</v>
      </c>
      <c r="E14" s="6" t="s">
        <v>6</v>
      </c>
      <c r="F14" s="2">
        <v>1.75</v>
      </c>
      <c r="G14" s="95">
        <f>(D14*F14)*1.5</f>
        <v>632.625</v>
      </c>
      <c r="H14" s="40"/>
    </row>
    <row r="15" spans="1:8" ht="24.75" customHeight="1">
      <c r="A15" s="57" t="s">
        <v>36</v>
      </c>
      <c r="B15" s="94">
        <v>88489</v>
      </c>
      <c r="C15" s="79" t="s">
        <v>47</v>
      </c>
      <c r="D15" s="39">
        <v>241</v>
      </c>
      <c r="E15" s="6" t="s">
        <v>6</v>
      </c>
      <c r="F15" s="41">
        <v>9.85</v>
      </c>
      <c r="G15" s="95">
        <f>(D15*F15)*1.5</f>
        <v>3560.7749999999996</v>
      </c>
      <c r="H15" s="40"/>
    </row>
    <row r="16" spans="1:8" ht="24.75" customHeight="1">
      <c r="A16" s="59" t="s">
        <v>48</v>
      </c>
      <c r="B16" s="94">
        <v>88493</v>
      </c>
      <c r="C16" s="98" t="s">
        <v>49</v>
      </c>
      <c r="D16" s="99">
        <v>28</v>
      </c>
      <c r="E16" s="7" t="s">
        <v>6</v>
      </c>
      <c r="F16" s="41">
        <v>10.86</v>
      </c>
      <c r="G16" s="95">
        <f>(D16*F16)*1.5</f>
        <v>456.12</v>
      </c>
      <c r="H16" s="40"/>
    </row>
    <row r="17" spans="1:8" ht="18" customHeight="1">
      <c r="A17" s="59"/>
      <c r="B17" s="19"/>
      <c r="C17" s="31"/>
      <c r="D17" s="29"/>
      <c r="E17" s="18"/>
      <c r="F17" s="17" t="s">
        <v>30</v>
      </c>
      <c r="G17" s="60">
        <f>SUM(G14:G15)</f>
        <v>4193.4</v>
      </c>
      <c r="H17" s="40"/>
    </row>
    <row r="18" spans="1:8" ht="18" customHeight="1">
      <c r="A18" s="61" t="s">
        <v>5</v>
      </c>
      <c r="B18" s="20"/>
      <c r="C18" s="32" t="s">
        <v>51</v>
      </c>
      <c r="D18" s="52"/>
      <c r="E18" s="31"/>
      <c r="F18" s="2"/>
      <c r="G18" s="62"/>
      <c r="H18" s="40"/>
    </row>
    <row r="19" spans="1:8" ht="12.75">
      <c r="A19" s="63" t="s">
        <v>31</v>
      </c>
      <c r="B19" s="16" t="s">
        <v>40</v>
      </c>
      <c r="C19" s="49" t="s">
        <v>50</v>
      </c>
      <c r="D19" s="51">
        <v>49</v>
      </c>
      <c r="E19" s="6" t="s">
        <v>6</v>
      </c>
      <c r="F19" s="2">
        <v>45.25</v>
      </c>
      <c r="G19" s="95">
        <f>(D19*F19)*1.5</f>
        <v>3325.875</v>
      </c>
      <c r="H19" s="40"/>
    </row>
    <row r="20" spans="1:8" s="14" customFormat="1" ht="18.75" customHeight="1">
      <c r="A20" s="63"/>
      <c r="B20" s="35"/>
      <c r="C20" s="36"/>
      <c r="D20" s="34"/>
      <c r="E20" s="37"/>
      <c r="F20" s="22"/>
      <c r="G20" s="64"/>
      <c r="H20" s="40"/>
    </row>
    <row r="21" spans="1:8" s="3" customFormat="1" ht="18" customHeight="1">
      <c r="A21" s="59"/>
      <c r="B21" s="19"/>
      <c r="C21" s="31"/>
      <c r="D21" s="29"/>
      <c r="E21" s="18"/>
      <c r="F21" s="17" t="s">
        <v>23</v>
      </c>
      <c r="G21" s="60">
        <f>SUM(G19:G20)</f>
        <v>3325.875</v>
      </c>
      <c r="H21" s="40"/>
    </row>
    <row r="22" spans="1:8" s="3" customFormat="1" ht="12.75">
      <c r="A22" s="61" t="s">
        <v>27</v>
      </c>
      <c r="B22" s="20"/>
      <c r="C22" s="32" t="s">
        <v>52</v>
      </c>
      <c r="D22" s="52"/>
      <c r="E22" s="31"/>
      <c r="F22" s="2"/>
      <c r="G22" s="62"/>
      <c r="H22" s="40"/>
    </row>
    <row r="23" spans="1:8" ht="22.5">
      <c r="A23" s="57" t="s">
        <v>28</v>
      </c>
      <c r="B23" s="28">
        <v>11857</v>
      </c>
      <c r="C23" s="49" t="s">
        <v>53</v>
      </c>
      <c r="D23" s="53">
        <v>139</v>
      </c>
      <c r="E23" s="53" t="s">
        <v>6</v>
      </c>
      <c r="F23" s="53">
        <v>36.52</v>
      </c>
      <c r="G23" s="65">
        <f>(F23*D23)*1.5</f>
        <v>7614.420000000001</v>
      </c>
      <c r="H23" s="40"/>
    </row>
    <row r="24" spans="1:8" s="3" customFormat="1" ht="28.5" customHeight="1">
      <c r="A24" s="66" t="s">
        <v>38</v>
      </c>
      <c r="B24" s="94">
        <v>36246</v>
      </c>
      <c r="C24" s="45" t="s">
        <v>54</v>
      </c>
      <c r="D24" s="34">
        <v>52</v>
      </c>
      <c r="E24" s="37" t="s">
        <v>25</v>
      </c>
      <c r="F24" s="22">
        <v>1.78</v>
      </c>
      <c r="G24" s="65">
        <f>(F24*D24)*1.5</f>
        <v>138.84</v>
      </c>
      <c r="H24" s="40"/>
    </row>
    <row r="25" spans="1:8" s="3" customFormat="1" ht="24.75" customHeight="1">
      <c r="A25" s="57"/>
      <c r="B25" s="50"/>
      <c r="C25" s="56"/>
      <c r="D25" s="53"/>
      <c r="E25" s="54"/>
      <c r="F25" s="55"/>
      <c r="G25" s="67"/>
      <c r="H25" s="40"/>
    </row>
    <row r="26" spans="1:8" s="3" customFormat="1" ht="18" customHeight="1">
      <c r="A26" s="59"/>
      <c r="B26" s="19"/>
      <c r="C26" s="31"/>
      <c r="D26" s="29"/>
      <c r="E26" s="18"/>
      <c r="F26" s="100" t="s">
        <v>29</v>
      </c>
      <c r="G26" s="68">
        <f>SUM(G23:G24)</f>
        <v>7753.260000000001</v>
      </c>
      <c r="H26" s="40"/>
    </row>
    <row r="27" spans="1:8" s="3" customFormat="1" ht="18" customHeight="1" thickBot="1">
      <c r="A27" s="69"/>
      <c r="B27" s="46"/>
      <c r="C27" s="47"/>
      <c r="D27" s="29"/>
      <c r="E27" s="18"/>
      <c r="F27" s="17"/>
      <c r="G27" s="60"/>
      <c r="H27" s="40"/>
    </row>
    <row r="28" spans="1:8" s="3" customFormat="1" ht="18" customHeight="1" thickBot="1">
      <c r="A28" s="70"/>
      <c r="B28" s="71"/>
      <c r="C28" s="72"/>
      <c r="D28" s="42" t="s">
        <v>22</v>
      </c>
      <c r="E28" s="42"/>
      <c r="F28" s="43" t="s">
        <v>16</v>
      </c>
      <c r="G28" s="44">
        <f>SUM(G12,G17,G21,G26)</f>
        <v>17399.6875</v>
      </c>
      <c r="H28" s="40"/>
    </row>
    <row r="29" spans="1:8" s="3" customFormat="1" ht="18" customHeight="1">
      <c r="A29" s="14"/>
      <c r="B29" s="24"/>
      <c r="C29" s="48"/>
      <c r="D29" s="1"/>
      <c r="E29" s="1"/>
      <c r="F29" s="1"/>
      <c r="G29" s="1"/>
      <c r="H29" s="40"/>
    </row>
    <row r="30" spans="1:8" s="3" customFormat="1" ht="12.75">
      <c r="A30" s="14"/>
      <c r="B30" s="21"/>
      <c r="C30" s="8"/>
      <c r="D30" s="1"/>
      <c r="E30" s="1"/>
      <c r="F30" s="1"/>
      <c r="G30" s="1"/>
      <c r="H30" s="40"/>
    </row>
    <row r="31" spans="1:8" s="3" customFormat="1" ht="18" customHeight="1">
      <c r="A31" s="14"/>
      <c r="B31" s="21"/>
      <c r="C31" s="1"/>
      <c r="D31" s="1"/>
      <c r="E31" s="1"/>
      <c r="F31" s="1"/>
      <c r="G31" s="1"/>
      <c r="H31" s="40"/>
    </row>
    <row r="32" spans="1:8" s="3" customFormat="1" ht="18" customHeight="1">
      <c r="A32" s="14"/>
      <c r="B32" s="21"/>
      <c r="C32" s="8"/>
      <c r="D32" s="1"/>
      <c r="E32" s="1"/>
      <c r="F32" s="1"/>
      <c r="G32" s="1"/>
      <c r="H32" s="40"/>
    </row>
    <row r="33" spans="1:8" s="3" customFormat="1" ht="18" customHeight="1">
      <c r="A33" s="14"/>
      <c r="B33" s="21"/>
      <c r="C33" s="1"/>
      <c r="D33" s="1"/>
      <c r="E33" s="1"/>
      <c r="F33" s="1"/>
      <c r="G33" s="1"/>
      <c r="H33" s="40"/>
    </row>
    <row r="34" spans="1:8" s="3" customFormat="1" ht="18" customHeight="1">
      <c r="A34" s="1"/>
      <c r="B34" s="21"/>
      <c r="C34" s="1"/>
      <c r="D34" s="1"/>
      <c r="E34" s="1"/>
      <c r="F34" s="1"/>
      <c r="G34" s="1"/>
      <c r="H34" s="40"/>
    </row>
    <row r="35" spans="1:8" s="3" customFormat="1" ht="18" customHeight="1">
      <c r="A35" s="1"/>
      <c r="B35" s="21"/>
      <c r="C35" s="1"/>
      <c r="D35" s="1"/>
      <c r="E35" s="1"/>
      <c r="F35" s="1"/>
      <c r="G35" s="1"/>
      <c r="H35" s="40"/>
    </row>
    <row r="36" spans="1:8" s="3" customFormat="1" ht="18" customHeight="1">
      <c r="A36" s="1"/>
      <c r="B36" s="21"/>
      <c r="C36" s="1"/>
      <c r="D36" s="1"/>
      <c r="E36" s="1"/>
      <c r="F36" s="1"/>
      <c r="G36" s="1"/>
      <c r="H36" s="40"/>
    </row>
    <row r="37" spans="1:8" s="3" customFormat="1" ht="18" customHeight="1">
      <c r="A37" s="1"/>
      <c r="B37" s="21"/>
      <c r="C37" s="1"/>
      <c r="D37" s="1"/>
      <c r="E37" s="1"/>
      <c r="F37" s="1"/>
      <c r="G37" s="1"/>
      <c r="H37" s="40"/>
    </row>
    <row r="38" spans="1:8" s="3" customFormat="1" ht="18" customHeight="1">
      <c r="A38" s="1"/>
      <c r="B38" s="21"/>
      <c r="C38" s="1"/>
      <c r="D38" s="1"/>
      <c r="E38" s="1"/>
      <c r="F38" s="1"/>
      <c r="G38" s="1"/>
      <c r="H38" s="40"/>
    </row>
    <row r="39" spans="1:8" s="3" customFormat="1" ht="18" customHeight="1">
      <c r="A39" s="1"/>
      <c r="B39" s="21"/>
      <c r="C39" s="1"/>
      <c r="D39" s="1"/>
      <c r="E39" s="1"/>
      <c r="F39" s="1"/>
      <c r="G39" s="1"/>
      <c r="H39" s="40"/>
    </row>
    <row r="40" spans="1:8" s="3" customFormat="1" ht="18" customHeight="1">
      <c r="A40" s="1"/>
      <c r="B40" s="21"/>
      <c r="C40" s="1"/>
      <c r="D40" s="1"/>
      <c r="E40" s="1"/>
      <c r="F40" s="1"/>
      <c r="G40" s="1"/>
      <c r="H40" s="40"/>
    </row>
    <row r="41" ht="12.75">
      <c r="J41" s="33"/>
    </row>
    <row r="42" ht="12.75">
      <c r="H42" s="40"/>
    </row>
    <row r="47" ht="12.75">
      <c r="J47" s="33"/>
    </row>
  </sheetData>
  <sheetProtection/>
  <mergeCells count="2">
    <mergeCell ref="A1:G1"/>
    <mergeCell ref="D8:G8"/>
  </mergeCells>
  <printOptions horizontalCentered="1"/>
  <pageMargins left="0.5905511811023623" right="0.3937007874015748" top="1.1811023622047245" bottom="0.7874015748031497" header="0.7874015748031497" footer="0.3937007874015748"/>
  <pageSetup horizontalDpi="600" verticalDpi="600" orientation="portrait" paperSize="9" scale="98" r:id="rId4"/>
  <headerFooter alignWithMargins="0">
    <oddHeader>&amp;RPágina &amp;P de &amp;N</oddHeader>
  </headerFooter>
  <drawing r:id="rId3"/>
  <legacyDrawing r:id="rId2"/>
  <oleObjects>
    <oleObject progId="AutoCAD.Drawing.16" shapeId="1494672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G14"/>
  <sheetViews>
    <sheetView showGridLines="0" zoomScale="120" zoomScaleNormal="120" zoomScaleSheetLayoutView="100" zoomScalePageLayoutView="0" workbookViewId="0" topLeftCell="A1">
      <selection activeCell="C17" sqref="C17"/>
    </sheetView>
  </sheetViews>
  <sheetFormatPr defaultColWidth="9.140625" defaultRowHeight="12.75"/>
  <cols>
    <col min="1" max="1" width="3.8515625" style="1" customWidth="1"/>
    <col min="2" max="2" width="24.8515625" style="1" customWidth="1"/>
    <col min="3" max="5" width="10.140625" style="1" customWidth="1"/>
    <col min="6" max="6" width="10.421875" style="1" customWidth="1"/>
    <col min="7" max="16384" width="9.140625" style="1" customWidth="1"/>
  </cols>
  <sheetData>
    <row r="1" spans="1:6" ht="18" customHeight="1">
      <c r="A1" s="113" t="s">
        <v>18</v>
      </c>
      <c r="B1" s="113"/>
      <c r="C1" s="113"/>
      <c r="D1" s="113"/>
      <c r="E1" s="113"/>
      <c r="F1" s="13"/>
    </row>
    <row r="2" spans="1:5" ht="18" customHeight="1">
      <c r="A2" s="9" t="s">
        <v>60</v>
      </c>
      <c r="B2" s="24"/>
      <c r="C2" s="9"/>
      <c r="D2" s="9"/>
      <c r="E2" s="25"/>
    </row>
    <row r="3" spans="1:5" ht="18" customHeight="1">
      <c r="A3" s="9" t="s">
        <v>61</v>
      </c>
      <c r="B3" s="24"/>
      <c r="C3" s="9"/>
      <c r="D3" s="9"/>
      <c r="E3" s="25"/>
    </row>
    <row r="4" spans="1:5" ht="18" customHeight="1">
      <c r="A4" s="9" t="s">
        <v>39</v>
      </c>
      <c r="B4" s="24"/>
      <c r="C4" s="9"/>
      <c r="D4" s="9"/>
      <c r="E4" s="25"/>
    </row>
    <row r="5" spans="1:5" ht="18" customHeight="1">
      <c r="A5" s="9" t="s">
        <v>62</v>
      </c>
      <c r="B5" s="24"/>
      <c r="C5" s="112"/>
      <c r="D5" s="112"/>
      <c r="E5" s="9"/>
    </row>
    <row r="6" spans="1:5" ht="18" customHeight="1">
      <c r="A6" s="26"/>
      <c r="B6" s="27"/>
      <c r="C6" s="38"/>
      <c r="D6" s="38"/>
      <c r="E6" s="26"/>
    </row>
    <row r="7" spans="1:7" ht="18" customHeight="1">
      <c r="A7" s="23" t="s">
        <v>0</v>
      </c>
      <c r="B7" s="23" t="s">
        <v>1</v>
      </c>
      <c r="C7" s="6" t="s">
        <v>9</v>
      </c>
      <c r="D7" s="114" t="s">
        <v>32</v>
      </c>
      <c r="E7" s="115"/>
      <c r="F7" s="114" t="s">
        <v>34</v>
      </c>
      <c r="G7" s="115"/>
    </row>
    <row r="8" spans="1:7" ht="18" customHeight="1">
      <c r="A8" s="5"/>
      <c r="B8" s="5"/>
      <c r="C8" s="5"/>
      <c r="D8" s="4" t="s">
        <v>15</v>
      </c>
      <c r="E8" s="4" t="s">
        <v>14</v>
      </c>
      <c r="F8" s="4" t="s">
        <v>15</v>
      </c>
      <c r="G8" s="4" t="s">
        <v>14</v>
      </c>
    </row>
    <row r="9" spans="1:7" ht="16.5" customHeight="1">
      <c r="A9" s="16">
        <v>1</v>
      </c>
      <c r="B9" s="15" t="str">
        <f>orcamento!C6</f>
        <v>SERVIÇOS PRELIMINARES</v>
      </c>
      <c r="C9" s="10">
        <f>orcamento!G12</f>
        <v>2127.1525</v>
      </c>
      <c r="D9" s="11">
        <v>1</v>
      </c>
      <c r="E9" s="11">
        <f>D9</f>
        <v>1</v>
      </c>
      <c r="F9" s="11">
        <v>0</v>
      </c>
      <c r="G9" s="11">
        <v>1</v>
      </c>
    </row>
    <row r="10" spans="1:7" ht="16.5" customHeight="1">
      <c r="A10" s="16">
        <v>2</v>
      </c>
      <c r="B10" s="15" t="s">
        <v>33</v>
      </c>
      <c r="C10" s="10">
        <f>orcamento!G17</f>
        <v>4193.4</v>
      </c>
      <c r="D10" s="11">
        <v>0.5</v>
      </c>
      <c r="E10" s="11">
        <v>0.5</v>
      </c>
      <c r="F10" s="11">
        <v>0.5</v>
      </c>
      <c r="G10" s="11">
        <v>1</v>
      </c>
    </row>
    <row r="11" spans="1:7" ht="16.5" customHeight="1">
      <c r="A11" s="16">
        <v>3</v>
      </c>
      <c r="B11" s="15" t="s">
        <v>59</v>
      </c>
      <c r="C11" s="10">
        <f>orcamento!G21</f>
        <v>3325.875</v>
      </c>
      <c r="D11" s="11">
        <v>1</v>
      </c>
      <c r="E11" s="11">
        <v>1</v>
      </c>
      <c r="F11" s="11">
        <v>0</v>
      </c>
      <c r="G11" s="11">
        <v>1</v>
      </c>
    </row>
    <row r="12" spans="1:7" ht="16.5" customHeight="1">
      <c r="A12" s="16">
        <v>4</v>
      </c>
      <c r="B12" s="15" t="s">
        <v>52</v>
      </c>
      <c r="C12" s="10">
        <f>orcamento!G26</f>
        <v>7753.260000000001</v>
      </c>
      <c r="D12" s="11">
        <v>0.5</v>
      </c>
      <c r="E12" s="11">
        <v>0.5</v>
      </c>
      <c r="F12" s="11">
        <v>0.5</v>
      </c>
      <c r="G12" s="11">
        <v>1</v>
      </c>
    </row>
    <row r="13" spans="1:7" ht="16.5" customHeight="1">
      <c r="A13" s="16"/>
      <c r="B13" s="73"/>
      <c r="C13" s="10"/>
      <c r="D13" s="12"/>
      <c r="E13" s="11"/>
      <c r="F13" s="11"/>
      <c r="G13" s="11"/>
    </row>
    <row r="14" spans="1:7" ht="14.25">
      <c r="A14" s="5"/>
      <c r="B14" s="73" t="s">
        <v>41</v>
      </c>
      <c r="C14" s="10">
        <f>SUM(C9:C12)</f>
        <v>17399.6875</v>
      </c>
      <c r="D14" s="12">
        <f>SUMPRODUCT(D9:D13,$C$9:$C$13)</f>
        <v>11426.3575</v>
      </c>
      <c r="E14" s="10">
        <f>SUMPRODUCT(E9:E13,$C$9:$C$13)</f>
        <v>11426.3575</v>
      </c>
      <c r="F14" s="12">
        <f>SUMPRODUCT(F9:F13,$C$9:$C$13)</f>
        <v>5973.33</v>
      </c>
      <c r="G14" s="10">
        <f>SUMPRODUCT(G9:G13,$C$9:$C$13)</f>
        <v>17399.6875</v>
      </c>
    </row>
  </sheetData>
  <sheetProtection/>
  <mergeCells count="4">
    <mergeCell ref="C5:D5"/>
    <mergeCell ref="A1:E1"/>
    <mergeCell ref="D7:E7"/>
    <mergeCell ref="F7:G7"/>
  </mergeCells>
  <printOptions horizontalCentered="1"/>
  <pageMargins left="0.3937007874015748" right="0.2755905511811024" top="1.1811023622047245" bottom="0.7874015748031497" header="0.5118110236220472" footer="0.3937007874015748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Especial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Tunapolis</cp:lastModifiedBy>
  <cp:lastPrinted>2016-06-14T18:22:00Z</cp:lastPrinted>
  <dcterms:created xsi:type="dcterms:W3CDTF">2005-07-25T22:21:51Z</dcterms:created>
  <dcterms:modified xsi:type="dcterms:W3CDTF">2017-04-25T20:09:29Z</dcterms:modified>
  <cp:category/>
  <cp:version/>
  <cp:contentType/>
  <cp:contentStatus/>
</cp:coreProperties>
</file>