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87" activeTab="1"/>
  </bookViews>
  <sheets>
    <sheet name="orcamento" sheetId="1" r:id="rId1"/>
    <sheet name="cronograma" sheetId="2" r:id="rId2"/>
  </sheets>
  <definedNames>
    <definedName name="_xlnm.Print_Area" localSheetId="0">'orcamento'!$A$1:$G$56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<sst xmlns="http://schemas.openxmlformats.org/spreadsheetml/2006/main" count="151" uniqueCount="121">
  <si>
    <t>Item</t>
  </si>
  <si>
    <t>Descrição</t>
  </si>
  <si>
    <t>ORÇAMENTO DISCRIMINATIVO</t>
  </si>
  <si>
    <t>1.</t>
  </si>
  <si>
    <t>2.</t>
  </si>
  <si>
    <t>3.</t>
  </si>
  <si>
    <t>m²</t>
  </si>
  <si>
    <t>un</t>
  </si>
  <si>
    <t>SERVIÇOS PRELIMINARES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</si>
  <si>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</si>
  <si>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</si>
  <si>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</si>
  <si>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</si>
  <si>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</si>
  <si>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</si>
  <si>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</si>
  <si>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>TOTAL:</t>
  </si>
  <si>
    <t xml:space="preserve">Obra: </t>
  </si>
  <si>
    <t>CRONOGRAMA FÍSICO-FINANCEIRO</t>
  </si>
  <si>
    <t>Total do item 01:</t>
  </si>
  <si>
    <t xml:space="preserve">ART </t>
  </si>
  <si>
    <t>CREA-SC</t>
  </si>
  <si>
    <t xml:space="preserve"> </t>
  </si>
  <si>
    <t>Total do item 03:</t>
  </si>
  <si>
    <t>BDI: 25%</t>
  </si>
  <si>
    <t>m</t>
  </si>
  <si>
    <t>1.2</t>
  </si>
  <si>
    <t>Demolições</t>
  </si>
  <si>
    <t>1.2.1</t>
  </si>
  <si>
    <t>4.</t>
  </si>
  <si>
    <t>4.1</t>
  </si>
  <si>
    <t>Total do item 04:</t>
  </si>
  <si>
    <t>5.</t>
  </si>
  <si>
    <t>5.1</t>
  </si>
  <si>
    <t>Total do item 05:</t>
  </si>
  <si>
    <t>Total do item 02:</t>
  </si>
  <si>
    <t>3.1</t>
  </si>
  <si>
    <t>Mês 1</t>
  </si>
  <si>
    <t>m³</t>
  </si>
  <si>
    <t>orç.</t>
  </si>
  <si>
    <t>6.</t>
  </si>
  <si>
    <t>7.</t>
  </si>
  <si>
    <t>8.</t>
  </si>
  <si>
    <t>6.1</t>
  </si>
  <si>
    <t>7.1</t>
  </si>
  <si>
    <t>8.1</t>
  </si>
  <si>
    <t>COBERTURA</t>
  </si>
  <si>
    <t>SOLEIRAS E PEITORIS</t>
  </si>
  <si>
    <t>ESQUADRIAS E VIDROS</t>
  </si>
  <si>
    <t>PINTURA</t>
  </si>
  <si>
    <t>Total do item 08:</t>
  </si>
  <si>
    <t>Total do item 07:</t>
  </si>
  <si>
    <t>Total do item 06:</t>
  </si>
  <si>
    <t>1.2.2</t>
  </si>
  <si>
    <t>Demolição de alvenaria</t>
  </si>
  <si>
    <t>Soleiras e peitoris em granito cinza claro espessura 2cm</t>
  </si>
  <si>
    <t>Pintura acrílica alvenaria e concreto</t>
  </si>
  <si>
    <t>74159/001/           84086</t>
  </si>
  <si>
    <t>Mês 2</t>
  </si>
  <si>
    <t>Retirada de Janelas</t>
  </si>
  <si>
    <t>2.1</t>
  </si>
  <si>
    <t>2.2</t>
  </si>
  <si>
    <t>REFORMA DO POSTO DE SAÚDE</t>
  </si>
  <si>
    <t>PREFEITURA MUNICIPAL DE TUNÁPOLIS</t>
  </si>
  <si>
    <t>Vidros temperado espessura 10 mm instalados</t>
  </si>
  <si>
    <t>Carga e transporte de entulho</t>
  </si>
  <si>
    <t>Requadro de janelas</t>
  </si>
  <si>
    <t>PAREDES</t>
  </si>
  <si>
    <t>Paredes de gesso, esp. 10cm com lã de rocha</t>
  </si>
  <si>
    <t>1.3</t>
  </si>
  <si>
    <t>Reforma da calha</t>
  </si>
  <si>
    <t>Massa corrida em parede de gesso</t>
  </si>
  <si>
    <t>1.2.3</t>
  </si>
  <si>
    <t>73899/002</t>
  </si>
  <si>
    <t>72898+72900</t>
  </si>
  <si>
    <t>74067/002</t>
  </si>
  <si>
    <t>Janelas de alumínio de correr correr, incluso guarnição e vidro liso incolor. Fornecimento e instalação</t>
  </si>
  <si>
    <t>Vidros liso espessura 4 mm instalados</t>
  </si>
  <si>
    <t>Impermeabilizante de silicone</t>
  </si>
  <si>
    <t>l</t>
  </si>
  <si>
    <t>4.2</t>
  </si>
  <si>
    <t>7.2</t>
  </si>
  <si>
    <t>Obra: REFORMA POSTO DE SAÚDE</t>
  </si>
  <si>
    <t>Proprietário: PREFEITURA MUNICIPAL DE TUNÁPOLIS</t>
  </si>
  <si>
    <t>Rua Albino Frantz esquina com Rua Evaldo Schneider, Centro, Tunápolis - SC</t>
  </si>
  <si>
    <t>Endereço: Rua Albino Frantz esquina com Rua Evaldo Schneider, Centro, Tunápolis, SC.</t>
  </si>
  <si>
    <t>3.2</t>
  </si>
  <si>
    <t>REVESTIMENTOS</t>
  </si>
  <si>
    <t>Chapisco traço 1:3 (cim:areia) esp, 5mm</t>
  </si>
  <si>
    <t>Reboco traço 1:2:6 (cim:cal:areia) esp 20mm</t>
  </si>
  <si>
    <t>9.</t>
  </si>
  <si>
    <t>9.1</t>
  </si>
  <si>
    <t>Total do item 09:</t>
  </si>
  <si>
    <t>Porta de aluminio 120x210cm, incluso dobradiças. Fornecimento e instalação</t>
  </si>
  <si>
    <t>COMPLEMENTAÇÃO DA OBRA</t>
  </si>
  <si>
    <t>Bancada em granito largura 40cm</t>
  </si>
  <si>
    <t>INSTALAÇÕES ELÉTRICAS</t>
  </si>
  <si>
    <t>Ponto de luz</t>
  </si>
  <si>
    <t>Ponto de interruptor</t>
  </si>
  <si>
    <t>orç</t>
  </si>
  <si>
    <t>INSTALAÇÕES HIDROSSANITÁRIAS</t>
  </si>
  <si>
    <t>Lavatório em louça branca de coluna, incluindo tubulação de água fria e esgoto, completo instalado</t>
  </si>
  <si>
    <t>10.</t>
  </si>
  <si>
    <t>10.1</t>
  </si>
  <si>
    <t>Total do item 10:</t>
  </si>
  <si>
    <t>Parede em alvenaria de tijolos 06 furos assentados a cutelo, espess. 9cm</t>
  </si>
  <si>
    <t>Porta de aluminio de correr 90x210cm, incluso dobradiças. Fornecimento e instalação</t>
  </si>
  <si>
    <t>4.3</t>
  </si>
  <si>
    <t>Rufo em chapa de aço galvanizada número 24, desenvolvimento de 25 cm</t>
  </si>
  <si>
    <t>4.4</t>
  </si>
  <si>
    <t>Limpeza do Telhado</t>
  </si>
  <si>
    <t>6.2</t>
  </si>
  <si>
    <t>6.3</t>
  </si>
  <si>
    <t>6.4</t>
  </si>
  <si>
    <t>6.5</t>
  </si>
  <si>
    <t>9.3</t>
  </si>
  <si>
    <t xml:space="preserve">SOLEIRAS E PEITORIS </t>
  </si>
  <si>
    <t xml:space="preserve">INSTALAÇÕES HIDROSSANITÁRIAS </t>
  </si>
  <si>
    <t xml:space="preserve">PINTURA </t>
  </si>
  <si>
    <t xml:space="preserve">TOTAIS </t>
  </si>
  <si>
    <t>Data: 31/05/2016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</si>
</sst>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2" fontId="1" fillId="33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2" fontId="5" fillId="0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72" fontId="5" fillId="0" borderId="24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center" vertical="center"/>
    </xf>
    <xf numFmtId="181" fontId="1" fillId="33" borderId="2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172" fontId="1" fillId="0" borderId="25" xfId="0" applyNumberFormat="1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7" fontId="9" fillId="0" borderId="3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172" fontId="5" fillId="0" borderId="3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="130" zoomScaleNormal="130" zoomScaleSheetLayoutView="100" workbookViewId="0" topLeftCell="A1">
      <selection activeCell="I7" sqref="I7"/>
    </sheetView>
  </sheetViews>
  <sheetFormatPr defaultColWidth="9.140625" defaultRowHeight="12.75"/>
  <cols>
    <col min="1" max="1" width="4.57421875" style="1" customWidth="1"/>
    <col min="2" max="2" width="7.8515625" style="24" customWidth="1"/>
    <col min="3" max="3" width="36.28125" style="1" customWidth="1"/>
    <col min="4" max="4" width="6.8515625" style="1" customWidth="1"/>
    <col min="5" max="5" width="6.57421875" style="1" bestFit="1" customWidth="1"/>
    <col min="6" max="6" width="11.57421875" style="1" customWidth="1"/>
    <col min="7" max="7" width="11.140625" style="1" bestFit="1" customWidth="1"/>
    <col min="8" max="8" width="11.28125" style="13" bestFit="1" customWidth="1"/>
    <col min="9" max="16384" width="9.140625" style="1" customWidth="1"/>
  </cols>
  <sheetData>
    <row r="1" spans="1:7" ht="18" customHeight="1">
      <c r="A1" s="98" t="s">
        <v>2</v>
      </c>
      <c r="B1" s="99"/>
      <c r="C1" s="100"/>
      <c r="D1" s="100"/>
      <c r="E1" s="100"/>
      <c r="F1" s="101"/>
      <c r="G1" s="102"/>
    </row>
    <row r="2" spans="1:7" ht="18" customHeight="1">
      <c r="A2" s="65" t="s">
        <v>17</v>
      </c>
      <c r="B2" s="22"/>
      <c r="C2" s="14" t="s">
        <v>62</v>
      </c>
      <c r="D2" s="15"/>
      <c r="E2" s="16"/>
      <c r="F2" s="16"/>
      <c r="G2" s="66"/>
    </row>
    <row r="3" spans="1:7" ht="18" customHeight="1">
      <c r="A3" s="65" t="s">
        <v>13</v>
      </c>
      <c r="B3" s="22"/>
      <c r="C3" s="14" t="s">
        <v>84</v>
      </c>
      <c r="D3" s="15"/>
      <c r="E3" s="16"/>
      <c r="F3" s="16"/>
      <c r="G3" s="66"/>
    </row>
    <row r="4" spans="1:7" ht="18" customHeight="1">
      <c r="A4" s="67" t="s">
        <v>12</v>
      </c>
      <c r="B4" s="22"/>
      <c r="C4" s="14" t="s">
        <v>63</v>
      </c>
      <c r="D4" s="15"/>
      <c r="E4" s="16"/>
      <c r="F4" s="16"/>
      <c r="G4" s="66"/>
    </row>
    <row r="5" spans="1:7" ht="18" customHeight="1" thickBot="1">
      <c r="A5" s="85" t="s">
        <v>11</v>
      </c>
      <c r="B5" s="86"/>
      <c r="C5" s="87">
        <v>42521</v>
      </c>
      <c r="D5" s="88"/>
      <c r="E5" s="88"/>
      <c r="F5" s="89" t="s">
        <v>24</v>
      </c>
      <c r="G5" s="90"/>
    </row>
    <row r="6" spans="1:10" ht="18" customHeight="1">
      <c r="A6" s="91" t="s">
        <v>3</v>
      </c>
      <c r="B6" s="92"/>
      <c r="C6" s="93" t="s">
        <v>8</v>
      </c>
      <c r="D6" s="94"/>
      <c r="E6" s="95"/>
      <c r="F6" s="96"/>
      <c r="G6" s="97"/>
      <c r="J6" s="36"/>
    </row>
    <row r="7" spans="1:7" ht="18" customHeight="1">
      <c r="A7" s="68" t="s">
        <v>10</v>
      </c>
      <c r="B7" s="31" t="s">
        <v>21</v>
      </c>
      <c r="C7" s="33" t="s">
        <v>20</v>
      </c>
      <c r="D7" s="42">
        <v>1</v>
      </c>
      <c r="E7" s="7" t="s">
        <v>7</v>
      </c>
      <c r="F7" s="44">
        <v>168.67</v>
      </c>
      <c r="G7" s="69">
        <f>(D7*F7)</f>
        <v>168.67</v>
      </c>
    </row>
    <row r="8" spans="1:7" ht="18" customHeight="1">
      <c r="A8" s="68" t="s">
        <v>26</v>
      </c>
      <c r="B8" s="31"/>
      <c r="C8" s="33" t="s">
        <v>27</v>
      </c>
      <c r="D8" s="103"/>
      <c r="E8" s="104"/>
      <c r="F8" s="104"/>
      <c r="G8" s="105"/>
    </row>
    <row r="9" spans="1:8" ht="18" customHeight="1">
      <c r="A9" s="68" t="s">
        <v>28</v>
      </c>
      <c r="B9" s="38">
        <v>85334</v>
      </c>
      <c r="C9" s="33" t="s">
        <v>59</v>
      </c>
      <c r="D9" s="42">
        <v>3.2</v>
      </c>
      <c r="E9" s="7" t="s">
        <v>6</v>
      </c>
      <c r="F9" s="44">
        <v>15.25</v>
      </c>
      <c r="G9" s="69">
        <f>D9*F9</f>
        <v>48.800000000000004</v>
      </c>
      <c r="H9" s="43"/>
    </row>
    <row r="10" spans="1:8" ht="18" customHeight="1">
      <c r="A10" s="68" t="s">
        <v>53</v>
      </c>
      <c r="B10" s="38" t="s">
        <v>73</v>
      </c>
      <c r="C10" s="33" t="s">
        <v>54</v>
      </c>
      <c r="D10" s="42">
        <v>2.46</v>
      </c>
      <c r="E10" s="7" t="s">
        <v>38</v>
      </c>
      <c r="F10" s="44">
        <v>84.46</v>
      </c>
      <c r="G10" s="69">
        <f>D10*F10</f>
        <v>207.77159999999998</v>
      </c>
      <c r="H10" s="43"/>
    </row>
    <row r="11" spans="1:8" ht="18" customHeight="1">
      <c r="A11" s="68" t="s">
        <v>72</v>
      </c>
      <c r="B11" s="38" t="s">
        <v>74</v>
      </c>
      <c r="C11" s="33" t="s">
        <v>65</v>
      </c>
      <c r="D11" s="42">
        <v>2.56</v>
      </c>
      <c r="E11" s="7" t="s">
        <v>38</v>
      </c>
      <c r="F11" s="44">
        <v>7.01</v>
      </c>
      <c r="G11" s="69">
        <f>D11*F11</f>
        <v>17.9456</v>
      </c>
      <c r="H11" s="43"/>
    </row>
    <row r="12" spans="1:8" ht="18" customHeight="1">
      <c r="A12" s="68" t="s">
        <v>69</v>
      </c>
      <c r="B12" s="19">
        <v>87527</v>
      </c>
      <c r="C12" s="33" t="s">
        <v>66</v>
      </c>
      <c r="D12" s="55">
        <v>15.36</v>
      </c>
      <c r="E12" s="7" t="s">
        <v>6</v>
      </c>
      <c r="F12" s="44">
        <v>30.14</v>
      </c>
      <c r="G12" s="69">
        <f>D12*F12</f>
        <v>462.9504</v>
      </c>
      <c r="H12" s="43"/>
    </row>
    <row r="13" spans="1:8" ht="18" customHeight="1">
      <c r="A13" s="70"/>
      <c r="B13" s="22"/>
      <c r="C13" s="34"/>
      <c r="D13" s="32"/>
      <c r="E13" s="21"/>
      <c r="F13" s="20" t="s">
        <v>19</v>
      </c>
      <c r="G13" s="71">
        <f>SUM(G7:G12)</f>
        <v>906.1376</v>
      </c>
      <c r="H13" s="43"/>
    </row>
    <row r="14" spans="1:9" ht="18" customHeight="1">
      <c r="A14" s="72" t="s">
        <v>4</v>
      </c>
      <c r="B14" s="23"/>
      <c r="C14" s="35" t="s">
        <v>67</v>
      </c>
      <c r="D14" s="56"/>
      <c r="E14" s="34"/>
      <c r="F14" s="2"/>
      <c r="G14" s="73"/>
      <c r="I14" s="36"/>
    </row>
    <row r="15" spans="1:8" s="17" customFormat="1" ht="18" customHeight="1">
      <c r="A15" s="74" t="s">
        <v>60</v>
      </c>
      <c r="B15" s="53" t="s">
        <v>39</v>
      </c>
      <c r="C15" s="48" t="s">
        <v>68</v>
      </c>
      <c r="D15" s="37">
        <v>6.72</v>
      </c>
      <c r="E15" s="40" t="s">
        <v>6</v>
      </c>
      <c r="F15" s="25">
        <v>143.75</v>
      </c>
      <c r="G15" s="75">
        <f>D15*F15</f>
        <v>966</v>
      </c>
      <c r="H15" s="43"/>
    </row>
    <row r="16" spans="1:8" ht="24.75" customHeight="1">
      <c r="A16" s="68" t="s">
        <v>61</v>
      </c>
      <c r="B16" s="53">
        <v>87509</v>
      </c>
      <c r="C16" s="57" t="s">
        <v>105</v>
      </c>
      <c r="D16" s="58">
        <v>5.4</v>
      </c>
      <c r="E16" s="40" t="s">
        <v>6</v>
      </c>
      <c r="F16" s="59">
        <v>119.36</v>
      </c>
      <c r="G16" s="75">
        <f>D16*F16</f>
        <v>644.544</v>
      </c>
      <c r="H16" s="43"/>
    </row>
    <row r="17" spans="1:8" ht="18" customHeight="1">
      <c r="A17" s="70"/>
      <c r="B17" s="22"/>
      <c r="C17" s="34"/>
      <c r="D17" s="32"/>
      <c r="E17" s="21"/>
      <c r="F17" s="20" t="s">
        <v>35</v>
      </c>
      <c r="G17" s="71">
        <f>SUM(G15:G16)</f>
        <v>1610.5439999999999</v>
      </c>
      <c r="H17" s="43"/>
    </row>
    <row r="18" spans="1:8" ht="18" customHeight="1">
      <c r="A18" s="72" t="s">
        <v>5</v>
      </c>
      <c r="B18" s="23"/>
      <c r="C18" s="35" t="s">
        <v>87</v>
      </c>
      <c r="D18" s="56"/>
      <c r="E18" s="34"/>
      <c r="F18" s="2"/>
      <c r="G18" s="73"/>
      <c r="H18" s="43"/>
    </row>
    <row r="19" spans="1:8" ht="12.75">
      <c r="A19" s="74" t="s">
        <v>36</v>
      </c>
      <c r="B19" s="38">
        <v>87879</v>
      </c>
      <c r="C19" s="39" t="s">
        <v>88</v>
      </c>
      <c r="D19" s="37">
        <v>10.8</v>
      </c>
      <c r="E19" s="40" t="s">
        <v>6</v>
      </c>
      <c r="F19" s="25">
        <v>3.34</v>
      </c>
      <c r="G19" s="75">
        <f>D19*F19</f>
        <v>36.072</v>
      </c>
      <c r="H19" s="43"/>
    </row>
    <row r="20" spans="1:8" s="17" customFormat="1" ht="18.75" customHeight="1">
      <c r="A20" s="74" t="s">
        <v>86</v>
      </c>
      <c r="B20" s="38">
        <v>87527</v>
      </c>
      <c r="C20" s="39" t="s">
        <v>89</v>
      </c>
      <c r="D20" s="37">
        <v>10.8</v>
      </c>
      <c r="E20" s="40" t="s">
        <v>6</v>
      </c>
      <c r="F20" s="25">
        <v>30.14</v>
      </c>
      <c r="G20" s="75">
        <f>D20*F20</f>
        <v>325.512</v>
      </c>
      <c r="H20" s="43"/>
    </row>
    <row r="21" spans="1:8" s="3" customFormat="1" ht="18" customHeight="1">
      <c r="A21" s="70"/>
      <c r="B21" s="22"/>
      <c r="C21" s="34"/>
      <c r="D21" s="32"/>
      <c r="E21" s="21"/>
      <c r="F21" s="20" t="s">
        <v>23</v>
      </c>
      <c r="G21" s="71">
        <f>SUM(G19:G20)</f>
        <v>361.584</v>
      </c>
      <c r="H21" s="43"/>
    </row>
    <row r="22" spans="1:8" s="3" customFormat="1" ht="12.75">
      <c r="A22" s="72" t="s">
        <v>29</v>
      </c>
      <c r="B22" s="23"/>
      <c r="C22" s="35" t="s">
        <v>46</v>
      </c>
      <c r="D22" s="56"/>
      <c r="E22" s="34"/>
      <c r="F22" s="2"/>
      <c r="G22" s="73"/>
      <c r="H22" s="43"/>
    </row>
    <row r="23" spans="1:8" ht="12.75">
      <c r="A23" s="74" t="s">
        <v>30</v>
      </c>
      <c r="B23" s="31"/>
      <c r="C23" s="33" t="s">
        <v>70</v>
      </c>
      <c r="D23" s="60">
        <v>10</v>
      </c>
      <c r="E23" s="60" t="s">
        <v>25</v>
      </c>
      <c r="F23" s="60">
        <v>28.25</v>
      </c>
      <c r="G23" s="76">
        <f>F23*D23</f>
        <v>282.5</v>
      </c>
      <c r="H23" s="43"/>
    </row>
    <row r="24" spans="1:8" s="3" customFormat="1" ht="18" customHeight="1">
      <c r="A24" s="77" t="s">
        <v>80</v>
      </c>
      <c r="B24" s="53">
        <v>151</v>
      </c>
      <c r="C24" s="48" t="s">
        <v>78</v>
      </c>
      <c r="D24" s="37">
        <v>2</v>
      </c>
      <c r="E24" s="40" t="s">
        <v>79</v>
      </c>
      <c r="F24" s="25">
        <v>19.98</v>
      </c>
      <c r="G24" s="75">
        <f>D24*F24</f>
        <v>39.96</v>
      </c>
      <c r="H24" s="43"/>
    </row>
    <row r="25" spans="1:8" s="3" customFormat="1" ht="24.75" customHeight="1">
      <c r="A25" s="68" t="s">
        <v>107</v>
      </c>
      <c r="B25" s="53">
        <v>72106</v>
      </c>
      <c r="C25" s="52" t="s">
        <v>108</v>
      </c>
      <c r="D25" s="58">
        <v>80</v>
      </c>
      <c r="E25" s="40" t="s">
        <v>25</v>
      </c>
      <c r="F25" s="59">
        <v>28.25</v>
      </c>
      <c r="G25" s="75">
        <f>D25*F25</f>
        <v>2260</v>
      </c>
      <c r="H25" s="43"/>
    </row>
    <row r="26" spans="1:8" s="3" customFormat="1" ht="24.75" customHeight="1">
      <c r="A26" s="68" t="s">
        <v>109</v>
      </c>
      <c r="B26" s="53"/>
      <c r="C26" s="64" t="s">
        <v>110</v>
      </c>
      <c r="D26" s="60">
        <v>308.3</v>
      </c>
      <c r="E26" s="61" t="s">
        <v>6</v>
      </c>
      <c r="F26" s="62">
        <v>3.6</v>
      </c>
      <c r="G26" s="78">
        <f>F26*D26</f>
        <v>1109.88</v>
      </c>
      <c r="H26" s="43"/>
    </row>
    <row r="27" spans="1:8" s="3" customFormat="1" ht="18" customHeight="1">
      <c r="A27" s="70"/>
      <c r="B27" s="22"/>
      <c r="C27" s="34"/>
      <c r="D27" s="32"/>
      <c r="E27" s="21"/>
      <c r="F27" s="20" t="s">
        <v>31</v>
      </c>
      <c r="G27" s="79">
        <f>SUM(G23,G24,G25,G26)</f>
        <v>3692.34</v>
      </c>
      <c r="H27" s="43"/>
    </row>
    <row r="28" spans="1:8" s="3" customFormat="1" ht="18" customHeight="1">
      <c r="A28" s="72" t="s">
        <v>32</v>
      </c>
      <c r="B28" s="23"/>
      <c r="C28" s="35" t="s">
        <v>47</v>
      </c>
      <c r="D28" s="56"/>
      <c r="E28" s="34"/>
      <c r="F28" s="2"/>
      <c r="G28" s="73"/>
      <c r="H28" s="43"/>
    </row>
    <row r="29" spans="1:8" s="3" customFormat="1" ht="24.75" customHeight="1">
      <c r="A29" s="74" t="s">
        <v>33</v>
      </c>
      <c r="B29" s="54" t="s">
        <v>57</v>
      </c>
      <c r="C29" s="63" t="s">
        <v>55</v>
      </c>
      <c r="D29" s="37">
        <v>5.8</v>
      </c>
      <c r="E29" s="40" t="s">
        <v>25</v>
      </c>
      <c r="F29" s="25">
        <v>79.42</v>
      </c>
      <c r="G29" s="75">
        <f>D29*F29</f>
        <v>460.636</v>
      </c>
      <c r="H29" s="43"/>
    </row>
    <row r="30" spans="1:8" s="3" customFormat="1" ht="18" customHeight="1">
      <c r="A30" s="70"/>
      <c r="B30" s="22"/>
      <c r="C30" s="34"/>
      <c r="D30" s="32"/>
      <c r="E30" s="21"/>
      <c r="F30" s="20" t="s">
        <v>34</v>
      </c>
      <c r="G30" s="71">
        <f>SUM(G29:G29)</f>
        <v>460.636</v>
      </c>
      <c r="H30" s="43"/>
    </row>
    <row r="31" spans="1:8" s="3" customFormat="1" ht="72" customHeight="1">
      <c r="A31" s="72" t="s">
        <v>40</v>
      </c>
      <c r="B31" s="23"/>
      <c r="C31" s="35" t="s">
        <v>48</v>
      </c>
      <c r="D31" s="56"/>
      <c r="E31" s="34"/>
      <c r="F31" s="2"/>
      <c r="G31" s="73"/>
      <c r="H31" s="43"/>
    </row>
    <row r="32" spans="1:8" ht="24.75" customHeight="1">
      <c r="A32" s="74" t="s">
        <v>43</v>
      </c>
      <c r="B32" s="38">
        <v>91338</v>
      </c>
      <c r="C32" s="52" t="s">
        <v>106</v>
      </c>
      <c r="D32" s="37">
        <v>3.78</v>
      </c>
      <c r="E32" s="40" t="s">
        <v>6</v>
      </c>
      <c r="F32" s="25">
        <v>992.91</v>
      </c>
      <c r="G32" s="75">
        <f>D32*F32</f>
        <v>3753.1998</v>
      </c>
      <c r="H32" s="43"/>
    </row>
    <row r="33" spans="1:8" s="3" customFormat="1" ht="24.75" customHeight="1">
      <c r="A33" s="74" t="s">
        <v>111</v>
      </c>
      <c r="B33" s="38">
        <v>91338</v>
      </c>
      <c r="C33" s="52" t="s">
        <v>93</v>
      </c>
      <c r="D33" s="37">
        <v>2.52</v>
      </c>
      <c r="E33" s="40" t="s">
        <v>6</v>
      </c>
      <c r="F33" s="25">
        <v>992.91</v>
      </c>
      <c r="G33" s="75">
        <f>D33*F33</f>
        <v>2502.1331999999998</v>
      </c>
      <c r="H33" s="43"/>
    </row>
    <row r="34" spans="1:8" s="3" customFormat="1" ht="24.75" customHeight="1">
      <c r="A34" s="74" t="s">
        <v>112</v>
      </c>
      <c r="B34" s="38" t="s">
        <v>75</v>
      </c>
      <c r="C34" s="52" t="s">
        <v>76</v>
      </c>
      <c r="D34" s="37">
        <v>2.7</v>
      </c>
      <c r="E34" s="40" t="s">
        <v>6</v>
      </c>
      <c r="F34" s="25">
        <v>486.56</v>
      </c>
      <c r="G34" s="75">
        <f>D34*F34</f>
        <v>1313.712</v>
      </c>
      <c r="H34" s="43"/>
    </row>
    <row r="35" spans="1:8" s="3" customFormat="1" ht="18" customHeight="1">
      <c r="A35" s="74" t="s">
        <v>113</v>
      </c>
      <c r="B35" s="38">
        <v>72117</v>
      </c>
      <c r="C35" s="52" t="s">
        <v>77</v>
      </c>
      <c r="D35" s="37">
        <v>7.05</v>
      </c>
      <c r="E35" s="40" t="s">
        <v>6</v>
      </c>
      <c r="F35" s="25">
        <v>106.72</v>
      </c>
      <c r="G35" s="75">
        <f>D35*F35</f>
        <v>752.376</v>
      </c>
      <c r="H35" s="43"/>
    </row>
    <row r="36" spans="1:8" ht="12.75">
      <c r="A36" s="74" t="s">
        <v>114</v>
      </c>
      <c r="B36" s="38">
        <v>72120</v>
      </c>
      <c r="C36" s="52" t="s">
        <v>64</v>
      </c>
      <c r="D36" s="37">
        <v>14.76</v>
      </c>
      <c r="E36" s="40" t="s">
        <v>6</v>
      </c>
      <c r="F36" s="25">
        <v>269.1</v>
      </c>
      <c r="G36" s="75">
        <f>D36*F36</f>
        <v>3971.916</v>
      </c>
      <c r="H36" s="43"/>
    </row>
    <row r="37" spans="1:8" s="3" customFormat="1" ht="18" customHeight="1">
      <c r="A37" s="70"/>
      <c r="B37" s="22"/>
      <c r="C37" s="34"/>
      <c r="D37" s="32"/>
      <c r="E37" s="21"/>
      <c r="F37" s="20" t="s">
        <v>52</v>
      </c>
      <c r="G37" s="71">
        <f>SUM(G32:G36)</f>
        <v>12293.337</v>
      </c>
      <c r="H37" s="43"/>
    </row>
    <row r="38" spans="1:8" s="3" customFormat="1" ht="18" customHeight="1">
      <c r="A38" s="72" t="s">
        <v>41</v>
      </c>
      <c r="B38" s="23"/>
      <c r="C38" s="35" t="s">
        <v>96</v>
      </c>
      <c r="D38" s="56"/>
      <c r="E38" s="34"/>
      <c r="F38" s="2"/>
      <c r="G38" s="73"/>
      <c r="H38" s="43"/>
    </row>
    <row r="39" spans="1:8" s="3" customFormat="1" ht="12.75">
      <c r="A39" s="74" t="s">
        <v>44</v>
      </c>
      <c r="B39" s="38" t="s">
        <v>99</v>
      </c>
      <c r="C39" s="39" t="s">
        <v>97</v>
      </c>
      <c r="D39" s="37">
        <v>5</v>
      </c>
      <c r="E39" s="40" t="s">
        <v>7</v>
      </c>
      <c r="F39" s="25">
        <v>160</v>
      </c>
      <c r="G39" s="75">
        <f>D39*F39</f>
        <v>800</v>
      </c>
      <c r="H39" s="43"/>
    </row>
    <row r="40" spans="1:8" s="3" customFormat="1" ht="18" customHeight="1">
      <c r="A40" s="74" t="s">
        <v>81</v>
      </c>
      <c r="B40" s="38" t="s">
        <v>99</v>
      </c>
      <c r="C40" s="39" t="s">
        <v>98</v>
      </c>
      <c r="D40" s="37">
        <v>4</v>
      </c>
      <c r="E40" s="40" t="s">
        <v>7</v>
      </c>
      <c r="F40" s="25">
        <v>150</v>
      </c>
      <c r="G40" s="75">
        <f>D40*F40</f>
        <v>600</v>
      </c>
      <c r="H40" s="43"/>
    </row>
    <row r="41" spans="1:8" s="3" customFormat="1" ht="18" customHeight="1">
      <c r="A41" s="70"/>
      <c r="B41" s="22"/>
      <c r="C41" s="34"/>
      <c r="D41" s="32"/>
      <c r="E41" s="21"/>
      <c r="F41" s="20" t="s">
        <v>51</v>
      </c>
      <c r="G41" s="71">
        <f>SUM(G39:G40)</f>
        <v>1400</v>
      </c>
      <c r="H41" s="43"/>
    </row>
    <row r="42" spans="1:8" s="3" customFormat="1" ht="32.25" customHeight="1">
      <c r="A42" s="72" t="s">
        <v>42</v>
      </c>
      <c r="B42" s="23"/>
      <c r="C42" s="35" t="s">
        <v>100</v>
      </c>
      <c r="D42" s="56"/>
      <c r="E42" s="34"/>
      <c r="F42" s="2"/>
      <c r="G42" s="73"/>
      <c r="H42" s="43"/>
    </row>
    <row r="43" spans="1:8" s="3" customFormat="1" ht="33.75">
      <c r="A43" s="74" t="s">
        <v>45</v>
      </c>
      <c r="B43" s="38" t="s">
        <v>99</v>
      </c>
      <c r="C43" s="52" t="s">
        <v>101</v>
      </c>
      <c r="D43" s="37">
        <v>2</v>
      </c>
      <c r="E43" s="40" t="s">
        <v>7</v>
      </c>
      <c r="F43" s="25">
        <v>650</v>
      </c>
      <c r="G43" s="75">
        <f>F43*D43</f>
        <v>1300</v>
      </c>
      <c r="H43" s="43"/>
    </row>
    <row r="44" spans="1:8" s="3" customFormat="1" ht="12.75">
      <c r="A44" s="70"/>
      <c r="B44" s="22"/>
      <c r="C44" s="34"/>
      <c r="D44" s="32"/>
      <c r="E44" s="21"/>
      <c r="F44" s="20" t="s">
        <v>50</v>
      </c>
      <c r="G44" s="71">
        <f>SUM(G43)</f>
        <v>1300</v>
      </c>
      <c r="H44" s="43"/>
    </row>
    <row r="45" spans="1:8" s="3" customFormat="1" ht="12.75">
      <c r="A45" s="72" t="s">
        <v>90</v>
      </c>
      <c r="B45" s="23"/>
      <c r="C45" s="35" t="s">
        <v>49</v>
      </c>
      <c r="D45" s="56"/>
      <c r="E45" s="34"/>
      <c r="F45" s="2"/>
      <c r="G45" s="73"/>
      <c r="H45" s="43"/>
    </row>
    <row r="46" spans="1:8" s="3" customFormat="1" ht="12.75">
      <c r="A46" s="74" t="s">
        <v>91</v>
      </c>
      <c r="B46" s="38">
        <v>88489</v>
      </c>
      <c r="C46" s="39" t="s">
        <v>56</v>
      </c>
      <c r="D46" s="37">
        <f>1787.46+30</f>
        <v>1817.46</v>
      </c>
      <c r="E46" s="40" t="s">
        <v>6</v>
      </c>
      <c r="F46" s="25">
        <v>10.86</v>
      </c>
      <c r="G46" s="75">
        <f>D46*F46</f>
        <v>19737.6156</v>
      </c>
      <c r="H46" s="43"/>
    </row>
    <row r="47" spans="1:8" s="3" customFormat="1" ht="18" customHeight="1">
      <c r="A47" s="74" t="s">
        <v>115</v>
      </c>
      <c r="B47" s="38">
        <v>87530</v>
      </c>
      <c r="C47" s="39" t="s">
        <v>71</v>
      </c>
      <c r="D47" s="37">
        <v>24.24</v>
      </c>
      <c r="E47" s="40" t="s">
        <v>6</v>
      </c>
      <c r="F47" s="25">
        <v>24.43</v>
      </c>
      <c r="G47" s="75">
        <f>D47*F47</f>
        <v>592.1831999999999</v>
      </c>
      <c r="H47" s="43"/>
    </row>
    <row r="48" spans="1:8" s="3" customFormat="1" ht="18" customHeight="1">
      <c r="A48" s="70"/>
      <c r="B48" s="22"/>
      <c r="C48" s="34"/>
      <c r="D48" s="32"/>
      <c r="E48" s="21"/>
      <c r="F48" s="20" t="s">
        <v>92</v>
      </c>
      <c r="G48" s="71">
        <f>SUM(G46:G47)</f>
        <v>20329.7988</v>
      </c>
      <c r="H48" s="43"/>
    </row>
    <row r="49" spans="1:8" s="3" customFormat="1" ht="18" customHeight="1">
      <c r="A49" s="72" t="s">
        <v>102</v>
      </c>
      <c r="B49" s="23"/>
      <c r="C49" s="35" t="s">
        <v>94</v>
      </c>
      <c r="D49" s="56"/>
      <c r="E49" s="34"/>
      <c r="F49" s="2"/>
      <c r="G49" s="73"/>
      <c r="H49" s="43"/>
    </row>
    <row r="50" spans="1:8" s="3" customFormat="1" ht="18" customHeight="1">
      <c r="A50" s="74" t="s">
        <v>103</v>
      </c>
      <c r="B50" s="38">
        <v>84089</v>
      </c>
      <c r="C50" s="5" t="s">
        <v>95</v>
      </c>
      <c r="D50" s="37">
        <v>2</v>
      </c>
      <c r="E50" s="40" t="s">
        <v>25</v>
      </c>
      <c r="F50" s="25">
        <v>348.8</v>
      </c>
      <c r="G50" s="75">
        <f>D50*F50</f>
        <v>697.6</v>
      </c>
      <c r="H50" s="43"/>
    </row>
    <row r="51" spans="1:8" s="3" customFormat="1" ht="18" customHeight="1" thickBot="1">
      <c r="A51" s="80"/>
      <c r="B51" s="49"/>
      <c r="C51" s="50"/>
      <c r="D51" s="32"/>
      <c r="E51" s="21"/>
      <c r="F51" s="20" t="s">
        <v>104</v>
      </c>
      <c r="G51" s="71">
        <f>SUM(G50:G50)</f>
        <v>697.6</v>
      </c>
      <c r="H51" s="43"/>
    </row>
    <row r="52" spans="1:8" s="3" customFormat="1" ht="18" customHeight="1" thickBot="1">
      <c r="A52" s="81"/>
      <c r="B52" s="82"/>
      <c r="C52" s="83"/>
      <c r="D52" s="45" t="s">
        <v>22</v>
      </c>
      <c r="E52" s="45"/>
      <c r="F52" s="46" t="s">
        <v>16</v>
      </c>
      <c r="G52" s="47">
        <f>SUM(G13,G17,G21,G27,G30,G37,G41,G44,G48,G51)</f>
        <v>43051.977399999996</v>
      </c>
      <c r="H52" s="43"/>
    </row>
    <row r="53" spans="1:8" s="3" customFormat="1" ht="18" customHeight="1">
      <c r="A53" s="17"/>
      <c r="B53" s="27"/>
      <c r="C53" s="51"/>
      <c r="D53" s="1"/>
      <c r="E53" s="1"/>
      <c r="F53" s="1"/>
      <c r="G53" s="1"/>
      <c r="H53" s="43"/>
    </row>
    <row r="54" spans="1:8" s="3" customFormat="1" ht="12.75">
      <c r="A54" s="17"/>
      <c r="B54" s="24"/>
      <c r="C54" s="8"/>
      <c r="D54" s="1"/>
      <c r="E54" s="1"/>
      <c r="F54" s="1"/>
      <c r="G54" s="1"/>
      <c r="H54" s="43"/>
    </row>
    <row r="55" spans="1:8" s="3" customFormat="1" ht="18" customHeight="1">
      <c r="A55" s="17"/>
      <c r="B55" s="24"/>
      <c r="C55" s="1"/>
      <c r="D55" s="1"/>
      <c r="E55" s="1"/>
      <c r="F55" s="1"/>
      <c r="G55" s="1"/>
      <c r="H55" s="43"/>
    </row>
    <row r="56" spans="1:8" s="3" customFormat="1" ht="18" customHeight="1">
      <c r="A56" s="17"/>
      <c r="B56" s="24"/>
      <c r="C56" s="8"/>
      <c r="D56" s="1"/>
      <c r="E56" s="1"/>
      <c r="F56" s="1"/>
      <c r="G56" s="1"/>
      <c r="H56" s="43"/>
    </row>
    <row r="57" spans="1:8" s="3" customFormat="1" ht="18" customHeight="1">
      <c r="A57" s="17"/>
      <c r="B57" s="24"/>
      <c r="C57" s="1"/>
      <c r="D57" s="1"/>
      <c r="E57" s="1"/>
      <c r="F57" s="1"/>
      <c r="G57" s="1"/>
      <c r="H57" s="43"/>
    </row>
    <row r="58" spans="1:8" s="3" customFormat="1" ht="18" customHeight="1">
      <c r="A58" s="1"/>
      <c r="B58" s="24"/>
      <c r="C58" s="1"/>
      <c r="D58" s="1"/>
      <c r="E58" s="1"/>
      <c r="F58" s="1"/>
      <c r="G58" s="1"/>
      <c r="H58" s="43"/>
    </row>
    <row r="59" spans="1:8" s="3" customFormat="1" ht="18" customHeight="1">
      <c r="A59" s="1"/>
      <c r="B59" s="24"/>
      <c r="C59" s="1"/>
      <c r="D59" s="1"/>
      <c r="E59" s="1"/>
      <c r="F59" s="1"/>
      <c r="G59" s="1"/>
      <c r="H59" s="43"/>
    </row>
    <row r="60" spans="1:8" s="3" customFormat="1" ht="18" customHeight="1">
      <c r="A60" s="1"/>
      <c r="B60" s="24"/>
      <c r="C60" s="1"/>
      <c r="D60" s="1"/>
      <c r="E60" s="1"/>
      <c r="F60" s="1"/>
      <c r="G60" s="1"/>
      <c r="H60" s="43"/>
    </row>
    <row r="61" spans="1:8" s="3" customFormat="1" ht="18" customHeight="1">
      <c r="A61" s="1"/>
      <c r="B61" s="24"/>
      <c r="C61" s="1"/>
      <c r="D61" s="1"/>
      <c r="E61" s="1"/>
      <c r="F61" s="1"/>
      <c r="G61" s="1"/>
      <c r="H61" s="43"/>
    </row>
    <row r="62" spans="1:8" s="3" customFormat="1" ht="18" customHeight="1">
      <c r="A62" s="1"/>
      <c r="B62" s="24"/>
      <c r="C62" s="1"/>
      <c r="D62" s="1"/>
      <c r="E62" s="1"/>
      <c r="F62" s="1"/>
      <c r="G62" s="1"/>
      <c r="H62" s="43"/>
    </row>
    <row r="63" spans="1:8" s="3" customFormat="1" ht="18" customHeight="1">
      <c r="A63" s="1"/>
      <c r="B63" s="24"/>
      <c r="C63" s="1"/>
      <c r="D63" s="1"/>
      <c r="E63" s="1"/>
      <c r="F63" s="1"/>
      <c r="G63" s="1"/>
      <c r="H63" s="43"/>
    </row>
    <row r="64" spans="1:8" s="3" customFormat="1" ht="18" customHeight="1">
      <c r="A64" s="1"/>
      <c r="B64" s="24"/>
      <c r="C64" s="1"/>
      <c r="D64" s="1"/>
      <c r="E64" s="1"/>
      <c r="F64" s="1"/>
      <c r="G64" s="1"/>
      <c r="H64" s="43"/>
    </row>
    <row r="65" ht="12.75">
      <c r="J65" s="36"/>
    </row>
    <row r="66" ht="12.75">
      <c r="H66" s="43"/>
    </row>
    <row r="71" ht="12.75">
      <c r="J71" s="36"/>
    </row>
  </sheetData>
  <sheetProtection/>
  <mergeCells count="2">
    <mergeCell ref="A1:G1"/>
    <mergeCell ref="D8:G8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rowBreaks count="1" manualBreakCount="1">
    <brk id="27" max="6" man="1"/>
  </rowBreaks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="120" zoomScaleNormal="120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16384" width="9.140625" style="1" customWidth="1"/>
  </cols>
  <sheetData>
    <row r="1" spans="1:6" ht="18" customHeight="1">
      <c r="A1" s="107" t="s">
        <v>18</v>
      </c>
      <c r="B1" s="107"/>
      <c r="C1" s="107"/>
      <c r="D1" s="107"/>
      <c r="E1" s="107"/>
      <c r="F1" s="13"/>
    </row>
    <row r="2" spans="1:5" ht="18" customHeight="1">
      <c r="A2" s="9" t="s">
        <v>82</v>
      </c>
      <c r="B2" s="27"/>
      <c r="C2" s="9"/>
      <c r="D2" s="9"/>
      <c r="E2" s="28"/>
    </row>
    <row r="3" spans="1:5" ht="18" customHeight="1">
      <c r="A3" s="9" t="s">
        <v>85</v>
      </c>
      <c r="B3" s="27"/>
      <c r="C3" s="9"/>
      <c r="D3" s="9"/>
      <c r="E3" s="28"/>
    </row>
    <row r="4" spans="1:5" ht="18" customHeight="1">
      <c r="A4" s="9" t="s">
        <v>83</v>
      </c>
      <c r="B4" s="27"/>
      <c r="C4" s="9"/>
      <c r="D4" s="9"/>
      <c r="E4" s="28"/>
    </row>
    <row r="5" spans="1:5" ht="18" customHeight="1">
      <c r="A5" s="9" t="s">
        <v>120</v>
      </c>
      <c r="B5" s="27"/>
      <c r="C5" s="106"/>
      <c r="D5" s="106"/>
      <c r="E5" s="9"/>
    </row>
    <row r="6" spans="1:5" ht="18" customHeight="1">
      <c r="A6" s="29"/>
      <c r="B6" s="30"/>
      <c r="C6" s="41"/>
      <c r="D6" s="41"/>
      <c r="E6" s="29"/>
    </row>
    <row r="7" spans="1:7" ht="18" customHeight="1">
      <c r="A7" s="26" t="s">
        <v>0</v>
      </c>
      <c r="B7" s="26" t="s">
        <v>1</v>
      </c>
      <c r="C7" s="6" t="s">
        <v>9</v>
      </c>
      <c r="D7" s="108" t="s">
        <v>37</v>
      </c>
      <c r="E7" s="109"/>
      <c r="F7" s="108" t="s">
        <v>58</v>
      </c>
      <c r="G7" s="109"/>
    </row>
    <row r="8" spans="1:7" ht="18" customHeight="1">
      <c r="A8" s="5"/>
      <c r="B8" s="5"/>
      <c r="C8" s="5"/>
      <c r="D8" s="4" t="s">
        <v>15</v>
      </c>
      <c r="E8" s="4" t="s">
        <v>14</v>
      </c>
      <c r="F8" s="4" t="s">
        <v>15</v>
      </c>
      <c r="G8" s="4" t="s">
        <v>14</v>
      </c>
    </row>
    <row r="9" spans="1:7" ht="16.5" customHeight="1">
      <c r="A9" s="19">
        <v>1</v>
      </c>
      <c r="B9" s="18" t="str">
        <f>orcamento!C6</f>
        <v>SERVIÇOS PRELIMINARES</v>
      </c>
      <c r="C9" s="10">
        <f>orcamento!G13</f>
        <v>906.1376</v>
      </c>
      <c r="D9" s="11">
        <v>1</v>
      </c>
      <c r="E9" s="11">
        <f>D9</f>
        <v>1</v>
      </c>
      <c r="F9" s="11">
        <v>0</v>
      </c>
      <c r="G9" s="11">
        <v>1</v>
      </c>
    </row>
    <row r="10" spans="1:7" ht="16.5" customHeight="1">
      <c r="A10" s="19">
        <v>2</v>
      </c>
      <c r="B10" s="18" t="s">
        <v>67</v>
      </c>
      <c r="C10" s="10">
        <f>orcamento!G17</f>
        <v>1610.5439999999999</v>
      </c>
      <c r="D10" s="11">
        <v>0.5</v>
      </c>
      <c r="E10" s="11">
        <v>0.5</v>
      </c>
      <c r="F10" s="11">
        <v>0.5</v>
      </c>
      <c r="G10" s="11">
        <v>1</v>
      </c>
    </row>
    <row r="11" spans="1:7" ht="16.5" customHeight="1">
      <c r="A11" s="19">
        <v>3</v>
      </c>
      <c r="B11" s="18" t="s">
        <v>87</v>
      </c>
      <c r="C11" s="10">
        <f>orcamento!G21</f>
        <v>361.584</v>
      </c>
      <c r="D11" s="11">
        <v>1</v>
      </c>
      <c r="E11" s="11">
        <v>1</v>
      </c>
      <c r="F11" s="11">
        <v>0</v>
      </c>
      <c r="G11" s="11">
        <v>1</v>
      </c>
    </row>
    <row r="12" spans="1:7" ht="16.5" customHeight="1">
      <c r="A12" s="19">
        <v>4</v>
      </c>
      <c r="B12" s="18" t="s">
        <v>46</v>
      </c>
      <c r="C12" s="10">
        <f>orcamento!G27</f>
        <v>3692.34</v>
      </c>
      <c r="D12" s="11">
        <v>0.5</v>
      </c>
      <c r="E12" s="11">
        <v>0.5</v>
      </c>
      <c r="F12" s="11">
        <v>0.5</v>
      </c>
      <c r="G12" s="11">
        <v>1</v>
      </c>
    </row>
    <row r="13" spans="1:7" ht="16.5" customHeight="1">
      <c r="A13" s="19">
        <v>5</v>
      </c>
      <c r="B13" s="18" t="s">
        <v>116</v>
      </c>
      <c r="C13" s="10">
        <f>orcamento!G30</f>
        <v>460.636</v>
      </c>
      <c r="D13" s="11">
        <v>1</v>
      </c>
      <c r="E13" s="11">
        <v>1</v>
      </c>
      <c r="F13" s="11">
        <v>0</v>
      </c>
      <c r="G13" s="11">
        <v>1</v>
      </c>
    </row>
    <row r="14" spans="1:7" ht="16.5" customHeight="1">
      <c r="A14" s="19">
        <v>6</v>
      </c>
      <c r="B14" s="18" t="s">
        <v>48</v>
      </c>
      <c r="C14" s="10">
        <f>orcamento!G37</f>
        <v>12293.337</v>
      </c>
      <c r="D14" s="11">
        <v>1</v>
      </c>
      <c r="E14" s="11">
        <v>1</v>
      </c>
      <c r="F14" s="11">
        <v>0</v>
      </c>
      <c r="G14" s="11">
        <v>1</v>
      </c>
    </row>
    <row r="15" spans="1:7" ht="16.5" customHeight="1">
      <c r="A15" s="19">
        <v>7</v>
      </c>
      <c r="B15" s="18" t="s">
        <v>96</v>
      </c>
      <c r="C15" s="10">
        <f>orcamento!G41</f>
        <v>1400</v>
      </c>
      <c r="D15" s="11">
        <v>0.5</v>
      </c>
      <c r="E15" s="11">
        <v>0.5</v>
      </c>
      <c r="F15" s="11">
        <v>0.5</v>
      </c>
      <c r="G15" s="11">
        <v>1</v>
      </c>
    </row>
    <row r="16" spans="1:7" ht="16.5" customHeight="1">
      <c r="A16" s="19">
        <v>8</v>
      </c>
      <c r="B16" s="18" t="s">
        <v>117</v>
      </c>
      <c r="C16" s="10">
        <f>orcamento!G44</f>
        <v>1300</v>
      </c>
      <c r="D16" s="11">
        <v>0.5</v>
      </c>
      <c r="E16" s="11">
        <v>0</v>
      </c>
      <c r="F16" s="11">
        <v>0.5</v>
      </c>
      <c r="G16" s="11">
        <v>1</v>
      </c>
    </row>
    <row r="17" spans="1:7" ht="16.5" customHeight="1">
      <c r="A17" s="19">
        <v>9</v>
      </c>
      <c r="B17" s="18" t="s">
        <v>118</v>
      </c>
      <c r="C17" s="10">
        <f>orcamento!G48</f>
        <v>20329.7988</v>
      </c>
      <c r="D17" s="11">
        <v>0.5</v>
      </c>
      <c r="E17" s="11">
        <v>0</v>
      </c>
      <c r="F17" s="11">
        <v>0.5</v>
      </c>
      <c r="G17" s="11">
        <v>1</v>
      </c>
    </row>
    <row r="18" spans="1:7" ht="16.5" customHeight="1">
      <c r="A18" s="19">
        <v>10</v>
      </c>
      <c r="B18" s="18" t="s">
        <v>94</v>
      </c>
      <c r="C18" s="10">
        <f>orcamento!G51</f>
        <v>697.6</v>
      </c>
      <c r="D18" s="11">
        <v>0.5</v>
      </c>
      <c r="E18" s="11">
        <v>0</v>
      </c>
      <c r="F18" s="11">
        <v>0.5</v>
      </c>
      <c r="G18" s="11">
        <v>1</v>
      </c>
    </row>
    <row r="19" spans="1:7" ht="16.5" customHeight="1">
      <c r="A19" s="19"/>
      <c r="B19" s="84"/>
      <c r="C19" s="10"/>
      <c r="D19" s="12"/>
      <c r="E19" s="11"/>
      <c r="F19" s="11"/>
      <c r="G19" s="11"/>
    </row>
    <row r="20" spans="1:7" ht="14.25">
      <c r="A20" s="5"/>
      <c r="B20" s="84" t="s">
        <v>119</v>
      </c>
      <c r="C20" s="10">
        <f>SUM(C9:C18)</f>
        <v>43051.977399999996</v>
      </c>
      <c r="D20" s="12">
        <f>SUMPRODUCT(D9:D19,$C$9:$C$19)</f>
        <v>28536.836</v>
      </c>
      <c r="E20" s="10">
        <f>SUMPRODUCT(E9:E19,$C$9:$C$19)</f>
        <v>17373.136599999998</v>
      </c>
      <c r="F20" s="12">
        <f>SUMPRODUCT(F9:F19,$C$9:$C$19)</f>
        <v>14515.1414</v>
      </c>
      <c r="G20" s="10">
        <f>SUMPRODUCT(G9:G19,$C$9:$C$19)</f>
        <v>43051.977399999996</v>
      </c>
    </row>
  </sheetData>
  <sheetProtection/>
  <mergeCells count="4">
    <mergeCell ref="C5:D5"/>
    <mergeCell ref="A1:E1"/>
    <mergeCell ref="D7:E7"/>
    <mergeCell ref="F7:G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2016-06-14T18:22:00Z</cp:lastPrinted>
  <dcterms:created xsi:type="dcterms:W3CDTF">2005-07-25T22:21:51Z</dcterms:created>
  <dcterms:modified xsi:type="dcterms:W3CDTF">2016-06-27T19:41:31Z</dcterms:modified>
  <cp:category/>
  <cp:version/>
  <cp:contentType/>
  <cp:contentStatus/>
</cp:coreProperties>
</file>