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487" activeTab="0"/>
  </bookViews>
  <sheets>
    <sheet name="orcamento" sheetId="1" r:id="rId1"/>
    <sheet name="cronograma" sheetId="2" r:id="rId2"/>
  </sheets>
  <definedNames>
    <definedName name="_xlnm.Print_Area" localSheetId="0">'orcamento'!$A$1:$G$34</definedName>
    <definedName name="_xlnm.Print_Titles" localSheetId="0">'orcamento'!$1:$5</definedName>
  </definedNames>
  <calcPr fullCalcOnLoad="1"/>
</workbook>
</file>

<file path=xl/sharedStrings.xml><?xml version="1.0" encoding="utf-8"?>
<sst xmlns="http://schemas.openxmlformats.org/spreadsheetml/2006/main" count="135" uniqueCount="104">
  <si>
    <t>Item</t>
  </si>
  <si>
    <t>Descrição</t>
  </si>
  <si>
    <t>ORÇAMENTO DISCRIMINATIVO</t>
  </si>
  <si>
    <t>1.</t>
  </si>
  <si>
    <t>2.</t>
  </si>
  <si>
    <t>3.</t>
  </si>
  <si>
    <t>4.</t>
  </si>
  <si>
    <t>5.</t>
  </si>
  <si>
    <t>5.1</t>
  </si>
  <si>
    <t>m²</t>
  </si>
  <si>
    <t>6.</t>
  </si>
  <si>
    <t>6.1</t>
  </si>
  <si>
    <t>SERVIÇOS PRELIMINARES</t>
  </si>
  <si>
    <t>Valor Total</t>
  </si>
  <si>
    <t>m³</t>
  </si>
  <si>
    <t>2.1</t>
  </si>
  <si>
    <t>1.1</t>
  </si>
  <si>
    <t>4.1</t>
  </si>
  <si>
    <t>Valor Unitário</t>
  </si>
  <si>
    <t>Unidade</t>
  </si>
  <si>
    <t>Data:</t>
  </si>
  <si>
    <t>Elaborado por:</t>
  </si>
  <si>
    <t>TOTAIS</t>
  </si>
  <si>
    <t>Mes 1</t>
  </si>
  <si>
    <t xml:space="preserve">Proprietário: </t>
  </si>
  <si>
    <t>Endereço:</t>
  </si>
  <si>
    <t>3.1</t>
  </si>
  <si>
    <t>Acumulado%</t>
  </si>
  <si>
    <t>Simples%</t>
  </si>
  <si>
    <t>Leandro Scheffer - CREA 065293-3</t>
  </si>
  <si>
    <t>Qtdade</t>
  </si>
  <si>
    <t>Prefeitura Municipal de SMOeste</t>
  </si>
  <si>
    <t>TOTAL:</t>
  </si>
  <si>
    <t xml:space="preserve">Obra: </t>
  </si>
  <si>
    <t>m</t>
  </si>
  <si>
    <t>CRONOGRAMA FÍSICO-FINANCEIRO</t>
  </si>
  <si>
    <t>Mes 2</t>
  </si>
  <si>
    <t>Mes 3</t>
  </si>
  <si>
    <t>Mes 4</t>
  </si>
  <si>
    <t>Mes 5</t>
  </si>
  <si>
    <t>CÂMARA DE VEREADORES DE SÃO MIGUEL DO OESTE</t>
  </si>
  <si>
    <t>Rua Pedro Julian, Bairro Agostini, SMOeste, SC</t>
  </si>
  <si>
    <t>4.2</t>
  </si>
  <si>
    <t>LIMPEZA DA OBRA E CONCLUSÃO</t>
  </si>
  <si>
    <t>Limpeza final da obra</t>
  </si>
  <si>
    <t>Subtotal</t>
  </si>
  <si>
    <t>Total do item 1:</t>
  </si>
  <si>
    <t>Total do item 2:</t>
  </si>
  <si>
    <t>Total do item 3:</t>
  </si>
  <si>
    <t>Total do item 4:</t>
  </si>
  <si>
    <t>Total do item 5:</t>
  </si>
  <si>
    <t>Total do item 6:</t>
  </si>
  <si>
    <t xml:space="preserve">   </t>
  </si>
  <si>
    <t>Mes 6</t>
  </si>
  <si>
    <t>Mes 7</t>
  </si>
  <si>
    <t>Mes 8</t>
  </si>
  <si>
    <t>PAVIMENTAÇÃO ASFÁLTICA SOBRE LEITO NATURAL</t>
  </si>
  <si>
    <t>Rua Santa Cruz, Centro, Tunápolis, SC</t>
  </si>
  <si>
    <t>Prefeitura Municipal de Tunápolis</t>
  </si>
  <si>
    <t>Elaborado:</t>
  </si>
  <si>
    <t>Placa de Obra em chapa de aço galvanizado</t>
  </si>
  <si>
    <t>DRENAGEM E RECOMPOSIÇÃO DE PAVIMENTO</t>
  </si>
  <si>
    <t>Escavação Mecânica em material de 1ª Categoria</t>
  </si>
  <si>
    <t>2.2</t>
  </si>
  <si>
    <t>2.3</t>
  </si>
  <si>
    <t>2.4</t>
  </si>
  <si>
    <t>2.5</t>
  </si>
  <si>
    <t>2.6</t>
  </si>
  <si>
    <t>Und.</t>
  </si>
  <si>
    <t>Tubo Concreto simples classe - PS2 PB NBR-8890 DN 400mm</t>
  </si>
  <si>
    <t>Assentamento de Tubos de concreto</t>
  </si>
  <si>
    <t>Caixa coletora 1,10x0,90x1,5 sem tampa</t>
  </si>
  <si>
    <t>Grelha de ferro fundido para captação de água pluvial</t>
  </si>
  <si>
    <t>Reaterro e compactação</t>
  </si>
  <si>
    <t>MEIOS-FIOS</t>
  </si>
  <si>
    <t>Meio-fio de concreto moldado no local 0,30x0,15m</t>
  </si>
  <si>
    <t>4.3</t>
  </si>
  <si>
    <t>4.4</t>
  </si>
  <si>
    <t>4.5</t>
  </si>
  <si>
    <t>Regularização e compactação do subleito</t>
  </si>
  <si>
    <t>Base em macadame hidráulico espessura 20 cm</t>
  </si>
  <si>
    <t>Imprimação de base com emulsão CM-30</t>
  </si>
  <si>
    <t>Capa Asfáltica em CBUQ esp. 4 cm</t>
  </si>
  <si>
    <t>ton</t>
  </si>
  <si>
    <t>Transporte comercial com caminhão basculante DMT=43km</t>
  </si>
  <si>
    <t>TxKm</t>
  </si>
  <si>
    <t>PINTURA E SINALIZAÇÃO</t>
  </si>
  <si>
    <t>Pintura de Sinalização Horizontal</t>
  </si>
  <si>
    <t>SINAPI</t>
  </si>
  <si>
    <t>74209/001</t>
  </si>
  <si>
    <t>3061</t>
  </si>
  <si>
    <t>7785</t>
  </si>
  <si>
    <t>73724</t>
  </si>
  <si>
    <t>74206/001</t>
  </si>
  <si>
    <t>11284</t>
  </si>
  <si>
    <t>53527</t>
  </si>
  <si>
    <t>73789/002</t>
  </si>
  <si>
    <t>72961</t>
  </si>
  <si>
    <t>73766/001</t>
  </si>
  <si>
    <t>72945</t>
  </si>
  <si>
    <t>72965</t>
  </si>
  <si>
    <t>72843</t>
  </si>
  <si>
    <t>72947</t>
  </si>
  <si>
    <t>9537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</si>
</sst>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[$-416]dddd\,\ d&quot; de &quot;mmmm&quot; de &quot;yyyy"/>
    <numFmt numFmtId="174" formatCode="0.000"/>
    <numFmt numFmtId="175" formatCode="0.0"/>
    <numFmt numFmtId="176" formatCode="&quot;Sim&quot;;&quot;Sim&quot;;&quot;Não&quot;"/>
    <numFmt numFmtId="177" formatCode="&quot;Verdadeiro&quot;;&quot;Verdadeiro&quot;;&quot;Falso&quot;"/>
    <numFmt numFmtId="178" formatCode="&quot;Ativar&quot;;&quot;Ativar&quot;;&quot;Desativar&quot;"/>
    <numFmt numFmtId="179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55"/>
      <name val="Arial"/>
      <family val="2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 tint="-0.349979996681213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/>
    </xf>
    <xf numFmtId="172" fontId="1" fillId="0" borderId="10" xfId="0" applyNumberFormat="1" applyFont="1" applyFill="1" applyBorder="1" applyAlignment="1">
      <alignment horizontal="center"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>
      <alignment/>
    </xf>
    <xf numFmtId="172" fontId="6" fillId="0" borderId="11" xfId="0" applyNumberFormat="1" applyFont="1" applyFill="1" applyBorder="1" applyAlignment="1">
      <alignment horizontal="center"/>
    </xf>
    <xf numFmtId="10" fontId="6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2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49" fillId="0" borderId="0" xfId="0" applyFont="1" applyFill="1" applyAlignment="1">
      <alignment/>
    </xf>
    <xf numFmtId="0" fontId="49" fillId="0" borderId="0" xfId="0" applyFont="1" applyFill="1" applyAlignment="1">
      <alignment vertical="center"/>
    </xf>
    <xf numFmtId="2" fontId="1" fillId="0" borderId="10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14" fontId="0" fillId="0" borderId="18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14" fontId="0" fillId="0" borderId="0" xfId="0" applyNumberFormat="1" applyFont="1" applyFill="1" applyBorder="1" applyAlignment="1">
      <alignment/>
    </xf>
    <xf numFmtId="172" fontId="5" fillId="0" borderId="20" xfId="0" applyNumberFormat="1" applyFont="1" applyFill="1" applyBorder="1" applyAlignment="1">
      <alignment horizontal="center"/>
    </xf>
    <xf numFmtId="172" fontId="5" fillId="0" borderId="21" xfId="0" applyNumberFormat="1" applyFont="1" applyFill="1" applyBorder="1" applyAlignment="1">
      <alignment horizontal="center"/>
    </xf>
    <xf numFmtId="172" fontId="5" fillId="0" borderId="2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2" fontId="1" fillId="0" borderId="10" xfId="0" applyNumberFormat="1" applyFont="1" applyFill="1" applyBorder="1" applyAlignment="1">
      <alignment horizontal="right"/>
    </xf>
    <xf numFmtId="0" fontId="5" fillId="0" borderId="22" xfId="0" applyFont="1" applyFill="1" applyBorder="1" applyAlignment="1">
      <alignment/>
    </xf>
    <xf numFmtId="172" fontId="11" fillId="0" borderId="11" xfId="0" applyNumberFormat="1" applyFont="1" applyFill="1" applyBorder="1" applyAlignment="1">
      <alignment horizontal="center"/>
    </xf>
    <xf numFmtId="172" fontId="8" fillId="0" borderId="11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14" fontId="10" fillId="0" borderId="23" xfId="0" applyNumberFormat="1" applyFont="1" applyFill="1" applyBorder="1" applyAlignment="1">
      <alignment/>
    </xf>
    <xf numFmtId="172" fontId="11" fillId="0" borderId="12" xfId="0" applyNumberFormat="1" applyFont="1" applyFill="1" applyBorder="1" applyAlignment="1">
      <alignment horizontal="center"/>
    </xf>
    <xf numFmtId="10" fontId="6" fillId="0" borderId="15" xfId="0" applyNumberFormat="1" applyFont="1" applyFill="1" applyBorder="1" applyAlignment="1">
      <alignment horizontal="center"/>
    </xf>
    <xf numFmtId="172" fontId="8" fillId="0" borderId="24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172" fontId="11" fillId="0" borderId="20" xfId="0" applyNumberFormat="1" applyFont="1" applyFill="1" applyBorder="1" applyAlignment="1">
      <alignment horizontal="center"/>
    </xf>
    <xf numFmtId="172" fontId="6" fillId="0" borderId="15" xfId="0" applyNumberFormat="1" applyFont="1" applyFill="1" applyBorder="1" applyAlignment="1">
      <alignment horizontal="center"/>
    </xf>
    <xf numFmtId="172" fontId="7" fillId="0" borderId="24" xfId="0" applyNumberFormat="1" applyFont="1" applyFill="1" applyBorder="1" applyAlignment="1">
      <alignment horizontal="center"/>
    </xf>
    <xf numFmtId="172" fontId="0" fillId="0" borderId="0" xfId="0" applyNumberFormat="1" applyFont="1" applyFill="1" applyAlignment="1">
      <alignment/>
    </xf>
    <xf numFmtId="0" fontId="0" fillId="0" borderId="25" xfId="0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49" fontId="0" fillId="0" borderId="20" xfId="0" applyNumberFormat="1" applyFill="1" applyBorder="1" applyAlignment="1">
      <alignment/>
    </xf>
    <xf numFmtId="49" fontId="0" fillId="0" borderId="20" xfId="0" applyNumberFormat="1" applyFont="1" applyFill="1" applyBorder="1" applyAlignment="1">
      <alignment/>
    </xf>
    <xf numFmtId="49" fontId="0" fillId="0" borderId="27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vertical="center"/>
    </xf>
    <xf numFmtId="49" fontId="5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/>
    </xf>
    <xf numFmtId="49" fontId="5" fillId="0" borderId="15" xfId="0" applyNumberFormat="1" applyFont="1" applyFill="1" applyBorder="1" applyAlignment="1">
      <alignment/>
    </xf>
    <xf numFmtId="49" fontId="1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4" fontId="9" fillId="0" borderId="32" xfId="0" applyNumberFormat="1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771525</xdr:colOff>
      <xdr:row>0</xdr:row>
      <xdr:rowOff>0</xdr:rowOff>
    </xdr:from>
    <xdr:to>
      <xdr:col>2</xdr:col>
      <xdr:colOff>771525</xdr:colOff>
      <xdr:row>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7907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Projeto e Execução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(49)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3622 4789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showGridLines="0" tabSelected="1" zoomScale="120" zoomScaleNormal="120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G2" sqref="G2"/>
    </sheetView>
  </sheetViews>
  <sheetFormatPr defaultColWidth="9.140625" defaultRowHeight="12.75"/>
  <cols>
    <col min="1" max="1" width="5.7109375" style="1" customWidth="1"/>
    <col min="2" max="2" width="9.57421875" style="73" customWidth="1"/>
    <col min="3" max="3" width="45.28125" style="1" customWidth="1"/>
    <col min="4" max="4" width="7.8515625" style="1" customWidth="1"/>
    <col min="5" max="5" width="6.57421875" style="1" bestFit="1" customWidth="1"/>
    <col min="6" max="6" width="10.7109375" style="1" customWidth="1"/>
    <col min="7" max="7" width="11.140625" style="1" bestFit="1" customWidth="1"/>
    <col min="8" max="8" width="11.28125" style="22" bestFit="1" customWidth="1"/>
    <col min="9" max="9" width="13.140625" style="1" bestFit="1" customWidth="1"/>
    <col min="10" max="16384" width="9.140625" style="1" customWidth="1"/>
  </cols>
  <sheetData>
    <row r="1" spans="1:7" ht="18" customHeight="1">
      <c r="A1" s="74" t="s">
        <v>2</v>
      </c>
      <c r="B1" s="75"/>
      <c r="C1" s="76"/>
      <c r="D1" s="76"/>
      <c r="E1" s="76"/>
      <c r="F1" s="76"/>
      <c r="G1" s="77"/>
    </row>
    <row r="2" spans="1:7" ht="18" customHeight="1">
      <c r="A2" s="62" t="s">
        <v>33</v>
      </c>
      <c r="B2" s="65"/>
      <c r="C2" s="26" t="s">
        <v>56</v>
      </c>
      <c r="D2" s="27"/>
      <c r="E2" s="28"/>
      <c r="F2" s="28"/>
      <c r="G2" s="29"/>
    </row>
    <row r="3" spans="1:7" ht="18" customHeight="1">
      <c r="A3" s="62" t="s">
        <v>25</v>
      </c>
      <c r="B3" s="65"/>
      <c r="C3" s="26" t="s">
        <v>57</v>
      </c>
      <c r="D3" s="27"/>
      <c r="E3" s="28"/>
      <c r="F3" s="28"/>
      <c r="G3" s="29"/>
    </row>
    <row r="4" spans="1:7" ht="18" customHeight="1">
      <c r="A4" s="63" t="s">
        <v>24</v>
      </c>
      <c r="B4" s="66"/>
      <c r="C4" s="26" t="s">
        <v>58</v>
      </c>
      <c r="D4" s="27"/>
      <c r="E4" s="28"/>
      <c r="F4" s="28"/>
      <c r="G4" s="29"/>
    </row>
    <row r="5" spans="1:7" ht="18" customHeight="1">
      <c r="A5" s="64" t="s">
        <v>59</v>
      </c>
      <c r="B5" s="67"/>
      <c r="C5" s="30" t="s">
        <v>29</v>
      </c>
      <c r="D5" s="31"/>
      <c r="E5" s="31" t="s">
        <v>20</v>
      </c>
      <c r="F5" s="37">
        <v>42346</v>
      </c>
      <c r="G5" s="32"/>
    </row>
    <row r="6" spans="1:8" s="16" customFormat="1" ht="30" customHeight="1">
      <c r="A6" s="20" t="s">
        <v>0</v>
      </c>
      <c r="B6" s="68"/>
      <c r="C6" s="20" t="s">
        <v>1</v>
      </c>
      <c r="D6" s="21" t="s">
        <v>30</v>
      </c>
      <c r="E6" s="21" t="s">
        <v>19</v>
      </c>
      <c r="F6" s="21" t="s">
        <v>18</v>
      </c>
      <c r="G6" s="21" t="s">
        <v>45</v>
      </c>
      <c r="H6" s="23"/>
    </row>
    <row r="7" spans="1:7" ht="18" customHeight="1">
      <c r="A7" s="7" t="s">
        <v>3</v>
      </c>
      <c r="B7" s="69" t="s">
        <v>88</v>
      </c>
      <c r="C7" s="7" t="s">
        <v>12</v>
      </c>
      <c r="D7" s="8"/>
      <c r="E7" s="9"/>
      <c r="F7" s="9"/>
      <c r="G7" s="40"/>
    </row>
    <row r="8" spans="1:7" ht="18" customHeight="1">
      <c r="A8" s="6" t="s">
        <v>16</v>
      </c>
      <c r="B8" s="70" t="s">
        <v>89</v>
      </c>
      <c r="C8" s="6" t="s">
        <v>60</v>
      </c>
      <c r="D8" s="17">
        <v>2.5</v>
      </c>
      <c r="E8" s="11" t="s">
        <v>9</v>
      </c>
      <c r="F8" s="2">
        <v>446.49</v>
      </c>
      <c r="G8" s="2">
        <f>F8*D8</f>
        <v>1116.225</v>
      </c>
    </row>
    <row r="9" spans="1:7" ht="18" customHeight="1">
      <c r="A9" s="6"/>
      <c r="B9" s="70"/>
      <c r="C9" s="13"/>
      <c r="D9" s="24"/>
      <c r="E9" s="19"/>
      <c r="F9" s="44" t="s">
        <v>46</v>
      </c>
      <c r="G9" s="41">
        <f>SUM(G8:G8)</f>
        <v>1116.225</v>
      </c>
    </row>
    <row r="10" spans="1:7" ht="18" customHeight="1">
      <c r="A10" s="7" t="s">
        <v>4</v>
      </c>
      <c r="B10" s="69"/>
      <c r="C10" s="7" t="s">
        <v>61</v>
      </c>
      <c r="D10" s="10"/>
      <c r="E10" s="19"/>
      <c r="F10" s="2"/>
      <c r="G10" s="41"/>
    </row>
    <row r="11" spans="1:7" ht="18" customHeight="1">
      <c r="A11" s="6" t="s">
        <v>15</v>
      </c>
      <c r="B11" s="70" t="s">
        <v>90</v>
      </c>
      <c r="C11" s="6" t="s">
        <v>62</v>
      </c>
      <c r="D11" s="10">
        <v>8.8</v>
      </c>
      <c r="E11" s="18" t="s">
        <v>14</v>
      </c>
      <c r="F11" s="2">
        <v>7.02</v>
      </c>
      <c r="G11" s="2">
        <f aca="true" t="shared" si="0" ref="G11:G16">F11*D11</f>
        <v>61.776</v>
      </c>
    </row>
    <row r="12" spans="1:7" ht="18" customHeight="1">
      <c r="A12" s="6" t="s">
        <v>63</v>
      </c>
      <c r="B12" s="70" t="s">
        <v>91</v>
      </c>
      <c r="C12" s="6" t="s">
        <v>69</v>
      </c>
      <c r="D12" s="10">
        <v>8</v>
      </c>
      <c r="E12" s="18" t="s">
        <v>34</v>
      </c>
      <c r="F12" s="2">
        <v>35.16</v>
      </c>
      <c r="G12" s="2">
        <f t="shared" si="0"/>
        <v>281.28</v>
      </c>
    </row>
    <row r="13" spans="1:7" ht="18" customHeight="1">
      <c r="A13" s="6" t="s">
        <v>64</v>
      </c>
      <c r="B13" s="70" t="s">
        <v>92</v>
      </c>
      <c r="C13" s="6" t="s">
        <v>70</v>
      </c>
      <c r="D13" s="10">
        <v>8</v>
      </c>
      <c r="E13" s="18" t="s">
        <v>34</v>
      </c>
      <c r="F13" s="2">
        <v>26.81</v>
      </c>
      <c r="G13" s="2">
        <f t="shared" si="0"/>
        <v>214.48</v>
      </c>
    </row>
    <row r="14" spans="1:7" ht="18" customHeight="1">
      <c r="A14" s="6" t="s">
        <v>65</v>
      </c>
      <c r="B14" s="70" t="s">
        <v>93</v>
      </c>
      <c r="C14" s="6" t="s">
        <v>71</v>
      </c>
      <c r="D14" s="10">
        <v>1</v>
      </c>
      <c r="E14" s="18" t="s">
        <v>68</v>
      </c>
      <c r="F14" s="2">
        <v>1260</v>
      </c>
      <c r="G14" s="2">
        <f t="shared" si="0"/>
        <v>1260</v>
      </c>
    </row>
    <row r="15" spans="1:7" ht="18" customHeight="1">
      <c r="A15" s="6" t="s">
        <v>66</v>
      </c>
      <c r="B15" s="70" t="s">
        <v>94</v>
      </c>
      <c r="C15" s="6" t="s">
        <v>72</v>
      </c>
      <c r="D15" s="10">
        <v>1</v>
      </c>
      <c r="E15" s="18" t="s">
        <v>68</v>
      </c>
      <c r="F15" s="2">
        <v>359.6</v>
      </c>
      <c r="G15" s="2">
        <f t="shared" si="0"/>
        <v>359.6</v>
      </c>
    </row>
    <row r="16" spans="1:7" ht="18" customHeight="1">
      <c r="A16" s="6" t="s">
        <v>67</v>
      </c>
      <c r="B16" s="70" t="s">
        <v>95</v>
      </c>
      <c r="C16" s="6" t="s">
        <v>73</v>
      </c>
      <c r="D16" s="10">
        <v>6.72</v>
      </c>
      <c r="E16" s="18" t="s">
        <v>14</v>
      </c>
      <c r="F16" s="2">
        <v>63.48</v>
      </c>
      <c r="G16" s="2">
        <f t="shared" si="0"/>
        <v>426.58559999999994</v>
      </c>
    </row>
    <row r="17" spans="1:7" ht="18" customHeight="1">
      <c r="A17" s="6"/>
      <c r="B17" s="70"/>
      <c r="C17" s="6"/>
      <c r="D17" s="10"/>
      <c r="E17" s="19"/>
      <c r="F17" s="44" t="s">
        <v>47</v>
      </c>
      <c r="G17" s="41">
        <f>SUM(G11:G16)</f>
        <v>2603.7216</v>
      </c>
    </row>
    <row r="18" spans="1:7" ht="18" customHeight="1">
      <c r="A18" s="7" t="s">
        <v>5</v>
      </c>
      <c r="B18" s="69"/>
      <c r="C18" s="7" t="s">
        <v>74</v>
      </c>
      <c r="D18" s="10"/>
      <c r="E18" s="19"/>
      <c r="F18" s="2"/>
      <c r="G18" s="41"/>
    </row>
    <row r="19" spans="1:7" ht="18" customHeight="1">
      <c r="A19" s="6" t="s">
        <v>26</v>
      </c>
      <c r="B19" s="70" t="s">
        <v>96</v>
      </c>
      <c r="C19" s="6" t="s">
        <v>75</v>
      </c>
      <c r="D19" s="10">
        <v>100</v>
      </c>
      <c r="E19" s="18" t="s">
        <v>14</v>
      </c>
      <c r="F19" s="2">
        <v>65</v>
      </c>
      <c r="G19" s="2">
        <f>F19*D19</f>
        <v>6500</v>
      </c>
    </row>
    <row r="20" spans="1:7" ht="18" customHeight="1">
      <c r="A20" s="6"/>
      <c r="B20" s="70"/>
      <c r="C20" s="6"/>
      <c r="D20" s="10"/>
      <c r="E20" s="19"/>
      <c r="F20" s="44" t="s">
        <v>48</v>
      </c>
      <c r="G20" s="41">
        <f>SUM(G19:G19)</f>
        <v>6500</v>
      </c>
    </row>
    <row r="21" spans="1:7" ht="18" customHeight="1">
      <c r="A21" s="25" t="s">
        <v>6</v>
      </c>
      <c r="B21" s="71"/>
      <c r="C21" s="25" t="s">
        <v>56</v>
      </c>
      <c r="D21" s="10"/>
      <c r="E21" s="9"/>
      <c r="F21" s="2"/>
      <c r="G21" s="42"/>
    </row>
    <row r="22" spans="1:7" ht="18" customHeight="1">
      <c r="A22" s="6" t="s">
        <v>17</v>
      </c>
      <c r="B22" s="70" t="s">
        <v>97</v>
      </c>
      <c r="C22" s="6" t="s">
        <v>79</v>
      </c>
      <c r="D22" s="17">
        <v>400</v>
      </c>
      <c r="E22" s="11" t="s">
        <v>9</v>
      </c>
      <c r="F22" s="2">
        <v>1.59</v>
      </c>
      <c r="G22" s="2">
        <f>F22*D22</f>
        <v>636</v>
      </c>
    </row>
    <row r="23" spans="1:7" ht="18" customHeight="1">
      <c r="A23" s="6" t="s">
        <v>42</v>
      </c>
      <c r="B23" s="70" t="s">
        <v>98</v>
      </c>
      <c r="C23" s="6" t="s">
        <v>80</v>
      </c>
      <c r="D23" s="17">
        <v>80</v>
      </c>
      <c r="E23" s="11" t="s">
        <v>14</v>
      </c>
      <c r="F23" s="2">
        <v>157.18</v>
      </c>
      <c r="G23" s="2">
        <f>F23*D23</f>
        <v>12574.400000000001</v>
      </c>
    </row>
    <row r="24" spans="1:7" ht="18" customHeight="1">
      <c r="A24" s="6" t="s">
        <v>76</v>
      </c>
      <c r="B24" s="70" t="s">
        <v>99</v>
      </c>
      <c r="C24" s="6" t="s">
        <v>81</v>
      </c>
      <c r="D24" s="17">
        <v>400</v>
      </c>
      <c r="E24" s="11" t="s">
        <v>9</v>
      </c>
      <c r="F24" s="2">
        <v>5.09</v>
      </c>
      <c r="G24" s="2">
        <f>F24*D24</f>
        <v>2036</v>
      </c>
    </row>
    <row r="25" spans="1:7" ht="18" customHeight="1">
      <c r="A25" s="6" t="s">
        <v>77</v>
      </c>
      <c r="B25" s="70" t="s">
        <v>100</v>
      </c>
      <c r="C25" s="6" t="s">
        <v>82</v>
      </c>
      <c r="D25" s="17">
        <v>37.44</v>
      </c>
      <c r="E25" s="11" t="s">
        <v>83</v>
      </c>
      <c r="F25" s="2">
        <v>243.21</v>
      </c>
      <c r="G25" s="2">
        <f>F25*D25</f>
        <v>9105.7824</v>
      </c>
    </row>
    <row r="26" spans="1:7" ht="18" customHeight="1">
      <c r="A26" s="6" t="s">
        <v>78</v>
      </c>
      <c r="B26" s="70" t="s">
        <v>101</v>
      </c>
      <c r="C26" s="6" t="s">
        <v>84</v>
      </c>
      <c r="D26" s="17">
        <v>1609.92</v>
      </c>
      <c r="E26" s="11" t="s">
        <v>85</v>
      </c>
      <c r="F26" s="2">
        <v>0.75</v>
      </c>
      <c r="G26" s="2">
        <f>F26*D26</f>
        <v>1207.44</v>
      </c>
    </row>
    <row r="27" spans="1:7" ht="18" customHeight="1">
      <c r="A27" s="6"/>
      <c r="B27" s="70"/>
      <c r="C27" s="6"/>
      <c r="D27" s="10"/>
      <c r="E27" s="19"/>
      <c r="F27" s="44" t="s">
        <v>49</v>
      </c>
      <c r="G27" s="41">
        <f>SUM(G22:G26)</f>
        <v>25559.6224</v>
      </c>
    </row>
    <row r="28" spans="1:7" ht="18" customHeight="1">
      <c r="A28" s="25" t="s">
        <v>7</v>
      </c>
      <c r="B28" s="71"/>
      <c r="C28" s="25" t="s">
        <v>86</v>
      </c>
      <c r="D28" s="10"/>
      <c r="E28" s="9"/>
      <c r="F28" s="2"/>
      <c r="G28" s="42"/>
    </row>
    <row r="29" spans="1:7" ht="18" customHeight="1">
      <c r="A29" s="6" t="s">
        <v>8</v>
      </c>
      <c r="B29" s="70" t="s">
        <v>102</v>
      </c>
      <c r="C29" s="6" t="s">
        <v>87</v>
      </c>
      <c r="D29" s="17">
        <v>15</v>
      </c>
      <c r="E29" s="11" t="s">
        <v>9</v>
      </c>
      <c r="F29" s="2">
        <v>24.58</v>
      </c>
      <c r="G29" s="2">
        <f>F29*D29</f>
        <v>368.7</v>
      </c>
    </row>
    <row r="30" spans="1:7" ht="18" customHeight="1">
      <c r="A30" s="6"/>
      <c r="B30" s="70"/>
      <c r="C30" s="6"/>
      <c r="D30" s="10"/>
      <c r="E30" s="19"/>
      <c r="F30" s="44" t="s">
        <v>50</v>
      </c>
      <c r="G30" s="41">
        <f>SUM(G29:G29)</f>
        <v>368.7</v>
      </c>
    </row>
    <row r="31" spans="1:7" ht="18" customHeight="1">
      <c r="A31" s="25" t="s">
        <v>10</v>
      </c>
      <c r="B31" s="71"/>
      <c r="C31" s="25" t="s">
        <v>43</v>
      </c>
      <c r="D31" s="10"/>
      <c r="E31" s="9"/>
      <c r="F31" s="2"/>
      <c r="G31" s="42"/>
    </row>
    <row r="32" spans="1:7" ht="18" customHeight="1">
      <c r="A32" s="6" t="s">
        <v>11</v>
      </c>
      <c r="B32" s="70" t="s">
        <v>103</v>
      </c>
      <c r="C32" s="6" t="s">
        <v>44</v>
      </c>
      <c r="D32" s="17">
        <v>400</v>
      </c>
      <c r="E32" s="11" t="s">
        <v>9</v>
      </c>
      <c r="F32" s="2">
        <v>2.47</v>
      </c>
      <c r="G32" s="2">
        <f>F32*D32</f>
        <v>988.0000000000001</v>
      </c>
    </row>
    <row r="33" spans="1:7" ht="18" customHeight="1" thickBot="1">
      <c r="A33" s="6"/>
      <c r="B33" s="70"/>
      <c r="C33" s="6"/>
      <c r="D33" s="10"/>
      <c r="E33" s="19"/>
      <c r="F33" s="44" t="s">
        <v>51</v>
      </c>
      <c r="G33" s="41">
        <f>SUM(G32)</f>
        <v>988.0000000000001</v>
      </c>
    </row>
    <row r="34" spans="1:7" ht="18" customHeight="1" thickBot="1">
      <c r="A34" s="12"/>
      <c r="B34" s="72"/>
      <c r="C34" s="12"/>
      <c r="D34" s="45" t="s">
        <v>32</v>
      </c>
      <c r="E34" s="78">
        <f>G9+G17+G20+G27+G30+G33</f>
        <v>37136.269</v>
      </c>
      <c r="F34" s="79"/>
      <c r="G34" s="80"/>
    </row>
    <row r="35" ht="18" customHeight="1"/>
    <row r="36" spans="1:7" ht="18" customHeight="1">
      <c r="A36" s="12"/>
      <c r="B36" s="72"/>
      <c r="G36" s="3"/>
    </row>
    <row r="37" ht="18" customHeight="1">
      <c r="G37" s="3"/>
    </row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spans="1:8" s="4" customFormat="1" ht="18" customHeight="1">
      <c r="A58" s="1"/>
      <c r="B58" s="73"/>
      <c r="C58" s="1"/>
      <c r="D58" s="1"/>
      <c r="E58" s="1"/>
      <c r="F58" s="1"/>
      <c r="G58" s="1"/>
      <c r="H58" s="22"/>
    </row>
    <row r="59" spans="1:8" s="4" customFormat="1" ht="18" customHeight="1">
      <c r="A59" s="1"/>
      <c r="B59" s="73"/>
      <c r="C59" s="1"/>
      <c r="D59" s="1"/>
      <c r="E59" s="1"/>
      <c r="F59" s="1"/>
      <c r="G59" s="1"/>
      <c r="H59" s="22"/>
    </row>
    <row r="60" spans="1:8" s="4" customFormat="1" ht="18" customHeight="1">
      <c r="A60" s="1"/>
      <c r="B60" s="73"/>
      <c r="C60" s="1"/>
      <c r="D60" s="1"/>
      <c r="E60" s="1"/>
      <c r="F60" s="1"/>
      <c r="G60" s="1"/>
      <c r="H60" s="22"/>
    </row>
    <row r="61" spans="1:8" s="4" customFormat="1" ht="18" customHeight="1">
      <c r="A61" s="1"/>
      <c r="B61" s="73"/>
      <c r="C61" s="1"/>
      <c r="D61" s="1"/>
      <c r="E61" s="1"/>
      <c r="F61" s="1"/>
      <c r="G61" s="1"/>
      <c r="H61" s="22"/>
    </row>
    <row r="62" spans="1:8" s="4" customFormat="1" ht="18" customHeight="1">
      <c r="A62" s="1"/>
      <c r="B62" s="73"/>
      <c r="C62" s="1"/>
      <c r="D62" s="1"/>
      <c r="E62" s="1"/>
      <c r="F62" s="1"/>
      <c r="G62" s="1"/>
      <c r="H62" s="22"/>
    </row>
    <row r="63" spans="1:8" s="4" customFormat="1" ht="18" customHeight="1">
      <c r="A63" s="1"/>
      <c r="B63" s="73"/>
      <c r="C63" s="1"/>
      <c r="D63" s="1"/>
      <c r="E63" s="1"/>
      <c r="F63" s="1"/>
      <c r="G63" s="1"/>
      <c r="H63" s="22"/>
    </row>
    <row r="64" spans="1:8" s="4" customFormat="1" ht="18" customHeight="1">
      <c r="A64" s="1"/>
      <c r="B64" s="73"/>
      <c r="C64" s="1"/>
      <c r="D64" s="1"/>
      <c r="E64" s="1"/>
      <c r="F64" s="1"/>
      <c r="G64" s="1"/>
      <c r="H64" s="22"/>
    </row>
    <row r="65" spans="1:8" s="4" customFormat="1" ht="18" customHeight="1">
      <c r="A65" s="1"/>
      <c r="B65" s="73"/>
      <c r="C65" s="1"/>
      <c r="D65" s="1"/>
      <c r="E65" s="1"/>
      <c r="F65" s="1"/>
      <c r="G65" s="1"/>
      <c r="H65" s="22"/>
    </row>
    <row r="66" spans="1:8" s="4" customFormat="1" ht="18" customHeight="1">
      <c r="A66" s="1"/>
      <c r="B66" s="73"/>
      <c r="C66" s="1"/>
      <c r="D66" s="1"/>
      <c r="E66" s="1"/>
      <c r="F66" s="1"/>
      <c r="G66" s="1"/>
      <c r="H66" s="22"/>
    </row>
    <row r="67" spans="1:8" s="4" customFormat="1" ht="18" customHeight="1">
      <c r="A67" s="1"/>
      <c r="B67" s="73"/>
      <c r="C67" s="1"/>
      <c r="D67" s="1"/>
      <c r="E67" s="1"/>
      <c r="F67" s="1"/>
      <c r="G67" s="1"/>
      <c r="H67" s="22"/>
    </row>
    <row r="68" spans="1:8" s="4" customFormat="1" ht="18" customHeight="1">
      <c r="A68" s="1"/>
      <c r="B68" s="73"/>
      <c r="C68" s="1"/>
      <c r="D68" s="1"/>
      <c r="E68" s="1"/>
      <c r="F68" s="1"/>
      <c r="G68" s="1"/>
      <c r="H68" s="22"/>
    </row>
    <row r="69" spans="1:8" s="4" customFormat="1" ht="18" customHeight="1">
      <c r="A69" s="1"/>
      <c r="B69" s="73"/>
      <c r="C69" s="1"/>
      <c r="D69" s="1"/>
      <c r="E69" s="1"/>
      <c r="F69" s="1"/>
      <c r="G69" s="1"/>
      <c r="H69" s="22"/>
    </row>
    <row r="70" spans="1:8" s="4" customFormat="1" ht="18" customHeight="1">
      <c r="A70" s="1"/>
      <c r="B70" s="73"/>
      <c r="C70" s="1"/>
      <c r="D70" s="1"/>
      <c r="E70" s="1"/>
      <c r="F70" s="1"/>
      <c r="G70" s="1"/>
      <c r="H70" s="22"/>
    </row>
    <row r="71" spans="1:8" s="4" customFormat="1" ht="18" customHeight="1">
      <c r="A71" s="1"/>
      <c r="B71" s="73"/>
      <c r="C71" s="1"/>
      <c r="D71" s="1"/>
      <c r="E71" s="1"/>
      <c r="F71" s="1"/>
      <c r="G71" s="1"/>
      <c r="H71" s="22"/>
    </row>
    <row r="72" spans="1:8" s="4" customFormat="1" ht="18" customHeight="1">
      <c r="A72" s="1"/>
      <c r="B72" s="73"/>
      <c r="C72" s="1"/>
      <c r="D72" s="1"/>
      <c r="E72" s="1"/>
      <c r="F72" s="1"/>
      <c r="G72" s="1"/>
      <c r="H72" s="22"/>
    </row>
    <row r="73" spans="1:8" s="4" customFormat="1" ht="18" customHeight="1">
      <c r="A73" s="1"/>
      <c r="B73" s="73"/>
      <c r="C73" s="1"/>
      <c r="D73" s="1"/>
      <c r="E73" s="1"/>
      <c r="F73" s="1"/>
      <c r="G73" s="1"/>
      <c r="H73" s="22"/>
    </row>
    <row r="74" spans="1:8" s="4" customFormat="1" ht="18" customHeight="1">
      <c r="A74" s="1"/>
      <c r="B74" s="73"/>
      <c r="C74" s="1"/>
      <c r="D74" s="1"/>
      <c r="E74" s="1"/>
      <c r="F74" s="1"/>
      <c r="G74" s="1"/>
      <c r="H74" s="22"/>
    </row>
    <row r="75" spans="1:8" s="4" customFormat="1" ht="18" customHeight="1">
      <c r="A75" s="1"/>
      <c r="B75" s="73"/>
      <c r="C75" s="1"/>
      <c r="D75" s="1"/>
      <c r="E75" s="1"/>
      <c r="F75" s="1"/>
      <c r="G75" s="1"/>
      <c r="H75" s="22"/>
    </row>
    <row r="76" spans="1:8" s="4" customFormat="1" ht="18" customHeight="1">
      <c r="A76" s="1"/>
      <c r="B76" s="73"/>
      <c r="C76" s="1"/>
      <c r="D76" s="1"/>
      <c r="E76" s="1"/>
      <c r="F76" s="1"/>
      <c r="G76" s="1"/>
      <c r="H76" s="22"/>
    </row>
    <row r="77" spans="1:8" s="4" customFormat="1" ht="18" customHeight="1">
      <c r="A77" s="1"/>
      <c r="B77" s="73"/>
      <c r="C77" s="1"/>
      <c r="D77" s="1"/>
      <c r="E77" s="1"/>
      <c r="F77" s="1"/>
      <c r="G77" s="1"/>
      <c r="H77" s="22"/>
    </row>
    <row r="78" spans="1:8" s="4" customFormat="1" ht="18" customHeight="1">
      <c r="A78" s="1"/>
      <c r="B78" s="73"/>
      <c r="C78" s="1"/>
      <c r="D78" s="1"/>
      <c r="E78" s="1"/>
      <c r="F78" s="1"/>
      <c r="G78" s="1"/>
      <c r="H78" s="22"/>
    </row>
    <row r="79" spans="1:8" s="4" customFormat="1" ht="18" customHeight="1">
      <c r="A79" s="1"/>
      <c r="B79" s="73"/>
      <c r="C79" s="1"/>
      <c r="D79" s="1"/>
      <c r="E79" s="1"/>
      <c r="F79" s="1"/>
      <c r="G79" s="1"/>
      <c r="H79" s="22"/>
    </row>
    <row r="80" spans="1:8" s="4" customFormat="1" ht="18" customHeight="1">
      <c r="A80" s="1"/>
      <c r="B80" s="73"/>
      <c r="C80" s="1"/>
      <c r="D80" s="1"/>
      <c r="E80" s="1"/>
      <c r="F80" s="1"/>
      <c r="G80" s="1"/>
      <c r="H80" s="22"/>
    </row>
    <row r="81" spans="1:8" s="4" customFormat="1" ht="18" customHeight="1">
      <c r="A81" s="1"/>
      <c r="B81" s="73"/>
      <c r="C81" s="1"/>
      <c r="D81" s="1"/>
      <c r="E81" s="1"/>
      <c r="F81" s="1"/>
      <c r="G81" s="1"/>
      <c r="H81" s="22"/>
    </row>
    <row r="82" spans="1:8" s="4" customFormat="1" ht="18" customHeight="1">
      <c r="A82" s="1"/>
      <c r="B82" s="73"/>
      <c r="C82" s="1"/>
      <c r="D82" s="1"/>
      <c r="E82" s="1"/>
      <c r="F82" s="1"/>
      <c r="G82" s="1"/>
      <c r="H82" s="22"/>
    </row>
    <row r="83" spans="1:8" s="4" customFormat="1" ht="18" customHeight="1">
      <c r="A83" s="1"/>
      <c r="B83" s="73"/>
      <c r="C83" s="1"/>
      <c r="D83" s="1"/>
      <c r="E83" s="1"/>
      <c r="F83" s="1"/>
      <c r="G83" s="1"/>
      <c r="H83" s="22"/>
    </row>
    <row r="84" spans="1:8" s="4" customFormat="1" ht="18" customHeight="1">
      <c r="A84" s="1"/>
      <c r="B84" s="73"/>
      <c r="C84" s="1"/>
      <c r="D84" s="1"/>
      <c r="E84" s="1"/>
      <c r="F84" s="1"/>
      <c r="G84" s="1"/>
      <c r="H84" s="22"/>
    </row>
    <row r="85" spans="1:8" s="4" customFormat="1" ht="18" customHeight="1">
      <c r="A85" s="1"/>
      <c r="B85" s="73"/>
      <c r="C85" s="1"/>
      <c r="D85" s="1"/>
      <c r="E85" s="1"/>
      <c r="F85" s="1"/>
      <c r="G85" s="1"/>
      <c r="H85" s="22"/>
    </row>
    <row r="86" spans="1:8" s="4" customFormat="1" ht="18" customHeight="1">
      <c r="A86" s="1"/>
      <c r="B86" s="73"/>
      <c r="C86" s="1"/>
      <c r="D86" s="1"/>
      <c r="E86" s="1"/>
      <c r="F86" s="1"/>
      <c r="G86" s="1"/>
      <c r="H86" s="22"/>
    </row>
    <row r="87" spans="1:8" s="4" customFormat="1" ht="18" customHeight="1">
      <c r="A87" s="1"/>
      <c r="B87" s="73"/>
      <c r="C87" s="1"/>
      <c r="D87" s="1"/>
      <c r="E87" s="1"/>
      <c r="F87" s="1"/>
      <c r="G87" s="1"/>
      <c r="H87" s="22"/>
    </row>
    <row r="88" spans="1:8" s="4" customFormat="1" ht="18" customHeight="1">
      <c r="A88" s="1"/>
      <c r="B88" s="73"/>
      <c r="C88" s="1"/>
      <c r="D88" s="1"/>
      <c r="E88" s="1"/>
      <c r="F88" s="1"/>
      <c r="G88" s="1"/>
      <c r="H88" s="22"/>
    </row>
    <row r="89" spans="1:8" s="4" customFormat="1" ht="18" customHeight="1">
      <c r="A89" s="1"/>
      <c r="B89" s="73"/>
      <c r="C89" s="1"/>
      <c r="D89" s="1"/>
      <c r="E89" s="1"/>
      <c r="F89" s="1"/>
      <c r="G89" s="1"/>
      <c r="H89" s="22"/>
    </row>
    <row r="90" spans="1:8" s="4" customFormat="1" ht="18" customHeight="1">
      <c r="A90" s="1"/>
      <c r="B90" s="73"/>
      <c r="C90" s="1"/>
      <c r="D90" s="1"/>
      <c r="E90" s="1"/>
      <c r="F90" s="1"/>
      <c r="G90" s="1"/>
      <c r="H90" s="22"/>
    </row>
    <row r="91" spans="1:8" s="4" customFormat="1" ht="18" customHeight="1">
      <c r="A91" s="1"/>
      <c r="B91" s="73"/>
      <c r="C91" s="1"/>
      <c r="D91" s="1"/>
      <c r="E91" s="1"/>
      <c r="F91" s="1"/>
      <c r="G91" s="1"/>
      <c r="H91" s="22"/>
    </row>
    <row r="92" spans="1:8" s="4" customFormat="1" ht="18" customHeight="1">
      <c r="A92" s="1"/>
      <c r="B92" s="73"/>
      <c r="C92" s="1"/>
      <c r="D92" s="1"/>
      <c r="E92" s="1"/>
      <c r="F92" s="1"/>
      <c r="G92" s="1"/>
      <c r="H92" s="22"/>
    </row>
    <row r="93" spans="1:8" s="4" customFormat="1" ht="18" customHeight="1">
      <c r="A93" s="1"/>
      <c r="B93" s="73"/>
      <c r="C93" s="1"/>
      <c r="D93" s="1"/>
      <c r="E93" s="1"/>
      <c r="F93" s="1"/>
      <c r="G93" s="1"/>
      <c r="H93" s="22"/>
    </row>
    <row r="94" spans="1:8" s="4" customFormat="1" ht="18" customHeight="1">
      <c r="A94" s="1"/>
      <c r="B94" s="73"/>
      <c r="C94" s="1"/>
      <c r="D94" s="1"/>
      <c r="E94" s="1"/>
      <c r="F94" s="1"/>
      <c r="G94" s="1"/>
      <c r="H94" s="22"/>
    </row>
    <row r="95" spans="1:8" s="4" customFormat="1" ht="18" customHeight="1">
      <c r="A95" s="1"/>
      <c r="B95" s="73"/>
      <c r="C95" s="1"/>
      <c r="D95" s="1"/>
      <c r="E95" s="1"/>
      <c r="F95" s="1"/>
      <c r="G95" s="1"/>
      <c r="H95" s="22"/>
    </row>
    <row r="96" spans="1:8" s="4" customFormat="1" ht="18" customHeight="1">
      <c r="A96" s="1"/>
      <c r="B96" s="73"/>
      <c r="C96" s="1"/>
      <c r="D96" s="1"/>
      <c r="E96" s="1"/>
      <c r="F96" s="1"/>
      <c r="G96" s="1"/>
      <c r="H96" s="22"/>
    </row>
    <row r="97" spans="1:8" s="4" customFormat="1" ht="18" customHeight="1">
      <c r="A97" s="1"/>
      <c r="B97" s="73"/>
      <c r="C97" s="1"/>
      <c r="D97" s="1"/>
      <c r="E97" s="1"/>
      <c r="F97" s="1"/>
      <c r="G97" s="1"/>
      <c r="H97" s="22"/>
    </row>
    <row r="98" spans="1:8" s="4" customFormat="1" ht="18" customHeight="1">
      <c r="A98" s="1"/>
      <c r="B98" s="73"/>
      <c r="C98" s="1"/>
      <c r="D98" s="1"/>
      <c r="E98" s="1"/>
      <c r="F98" s="1"/>
      <c r="G98" s="1"/>
      <c r="H98" s="22"/>
    </row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spans="1:8" s="4" customFormat="1" ht="18" customHeight="1">
      <c r="A110" s="1"/>
      <c r="B110" s="73"/>
      <c r="C110" s="1"/>
      <c r="D110" s="1"/>
      <c r="E110" s="1"/>
      <c r="F110" s="1"/>
      <c r="G110" s="1"/>
      <c r="H110" s="22"/>
    </row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spans="1:8" s="4" customFormat="1" ht="18" customHeight="1">
      <c r="A126" s="1"/>
      <c r="B126" s="73"/>
      <c r="C126" s="1"/>
      <c r="D126" s="1"/>
      <c r="E126" s="1"/>
      <c r="F126" s="1"/>
      <c r="G126" s="1"/>
      <c r="H126" s="22"/>
    </row>
    <row r="127" ht="18" customHeight="1"/>
    <row r="128" ht="18" customHeight="1"/>
    <row r="129" spans="1:8" s="4" customFormat="1" ht="18" customHeight="1">
      <c r="A129" s="1"/>
      <c r="B129" s="73"/>
      <c r="C129" s="1"/>
      <c r="D129" s="1"/>
      <c r="E129" s="1"/>
      <c r="F129" s="1"/>
      <c r="G129" s="1"/>
      <c r="H129" s="22"/>
    </row>
    <row r="130" ht="18" customHeight="1"/>
    <row r="131" ht="18" customHeight="1"/>
    <row r="132" spans="1:8" s="4" customFormat="1" ht="18" customHeight="1">
      <c r="A132" s="1"/>
      <c r="B132" s="73"/>
      <c r="C132" s="1"/>
      <c r="D132" s="1"/>
      <c r="E132" s="1"/>
      <c r="F132" s="1"/>
      <c r="G132" s="1"/>
      <c r="H132" s="22"/>
    </row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>
      <c r="I143" s="34" t="s">
        <v>52</v>
      </c>
    </row>
    <row r="144" ht="18" customHeight="1"/>
    <row r="145" spans="1:8" s="43" customFormat="1" ht="18" customHeight="1">
      <c r="A145" s="1"/>
      <c r="B145" s="73"/>
      <c r="C145" s="1"/>
      <c r="D145" s="1"/>
      <c r="E145" s="1"/>
      <c r="F145" s="1"/>
      <c r="G145" s="1"/>
      <c r="H145" s="22"/>
    </row>
    <row r="146" spans="1:8" s="43" customFormat="1" ht="18" customHeight="1">
      <c r="A146" s="1"/>
      <c r="B146" s="73"/>
      <c r="C146" s="1"/>
      <c r="D146" s="1"/>
      <c r="E146" s="1"/>
      <c r="F146" s="1"/>
      <c r="G146" s="1"/>
      <c r="H146" s="22"/>
    </row>
    <row r="147" spans="1:8" s="43" customFormat="1" ht="18" customHeight="1">
      <c r="A147" s="1"/>
      <c r="B147" s="73"/>
      <c r="C147" s="1"/>
      <c r="D147" s="1"/>
      <c r="E147" s="1"/>
      <c r="F147" s="1"/>
      <c r="G147" s="1"/>
      <c r="H147" s="22"/>
    </row>
    <row r="148" spans="1:8" s="43" customFormat="1" ht="18" customHeight="1">
      <c r="A148" s="1"/>
      <c r="B148" s="73"/>
      <c r="C148" s="1"/>
      <c r="D148" s="1"/>
      <c r="E148" s="1"/>
      <c r="F148" s="1"/>
      <c r="G148" s="1"/>
      <c r="H148" s="22"/>
    </row>
    <row r="149" spans="1:8" s="43" customFormat="1" ht="18" customHeight="1">
      <c r="A149" s="1"/>
      <c r="B149" s="73"/>
      <c r="C149" s="1"/>
      <c r="D149" s="1"/>
      <c r="E149" s="1"/>
      <c r="F149" s="1"/>
      <c r="G149" s="1"/>
      <c r="H149" s="22"/>
    </row>
    <row r="150" spans="1:8" s="43" customFormat="1" ht="18" customHeight="1">
      <c r="A150" s="1"/>
      <c r="B150" s="73"/>
      <c r="C150" s="1"/>
      <c r="D150" s="1"/>
      <c r="E150" s="1"/>
      <c r="F150" s="1"/>
      <c r="G150" s="1"/>
      <c r="H150" s="22"/>
    </row>
    <row r="151" spans="1:8" s="43" customFormat="1" ht="18" customHeight="1">
      <c r="A151" s="1"/>
      <c r="B151" s="73"/>
      <c r="C151" s="1"/>
      <c r="D151" s="1"/>
      <c r="E151" s="1"/>
      <c r="F151" s="1"/>
      <c r="G151" s="1"/>
      <c r="H151" s="22"/>
    </row>
    <row r="152" spans="1:8" s="43" customFormat="1" ht="18" customHeight="1">
      <c r="A152" s="1"/>
      <c r="B152" s="73"/>
      <c r="C152" s="1"/>
      <c r="D152" s="1"/>
      <c r="E152" s="1"/>
      <c r="F152" s="1"/>
      <c r="G152" s="1"/>
      <c r="H152" s="22"/>
    </row>
    <row r="153" spans="1:8" s="43" customFormat="1" ht="18" customHeight="1">
      <c r="A153" s="1"/>
      <c r="B153" s="73"/>
      <c r="C153" s="1"/>
      <c r="D153" s="1"/>
      <c r="E153" s="1"/>
      <c r="F153" s="1"/>
      <c r="G153" s="1"/>
      <c r="H153" s="22"/>
    </row>
    <row r="154" ht="18" customHeight="1"/>
    <row r="155" ht="18" customHeight="1"/>
    <row r="156" ht="18" customHeight="1"/>
    <row r="157" spans="1:7" s="34" customFormat="1" ht="18" customHeight="1">
      <c r="A157" s="1"/>
      <c r="B157" s="73"/>
      <c r="C157" s="1"/>
      <c r="D157" s="1"/>
      <c r="E157" s="1"/>
      <c r="F157" s="1"/>
      <c r="G157" s="1"/>
    </row>
    <row r="158" ht="18" customHeight="1"/>
    <row r="159" spans="1:8" s="34" customFormat="1" ht="18" customHeight="1">
      <c r="A159" s="1"/>
      <c r="B159" s="73"/>
      <c r="C159" s="1"/>
      <c r="D159" s="1"/>
      <c r="E159" s="1"/>
      <c r="F159" s="1"/>
      <c r="G159" s="1"/>
      <c r="H159" s="22"/>
    </row>
    <row r="160" spans="1:7" s="34" customFormat="1" ht="18" customHeight="1">
      <c r="A160" s="1"/>
      <c r="B160" s="73"/>
      <c r="C160" s="1"/>
      <c r="D160" s="1"/>
      <c r="E160" s="1"/>
      <c r="F160" s="1"/>
      <c r="G160" s="1"/>
    </row>
    <row r="161" spans="1:7" s="34" customFormat="1" ht="18" customHeight="1">
      <c r="A161" s="1"/>
      <c r="B161" s="73"/>
      <c r="C161" s="1"/>
      <c r="D161" s="1"/>
      <c r="E161" s="1"/>
      <c r="F161" s="1"/>
      <c r="G161" s="1"/>
    </row>
    <row r="162" spans="1:7" s="34" customFormat="1" ht="18" customHeight="1">
      <c r="A162" s="1"/>
      <c r="B162" s="73"/>
      <c r="C162" s="1"/>
      <c r="D162" s="1"/>
      <c r="E162" s="1"/>
      <c r="F162" s="1"/>
      <c r="G162" s="1"/>
    </row>
    <row r="163" spans="1:7" s="34" customFormat="1" ht="18" customHeight="1">
      <c r="A163" s="1"/>
      <c r="B163" s="73"/>
      <c r="C163" s="1"/>
      <c r="D163" s="1"/>
      <c r="E163" s="1"/>
      <c r="F163" s="1"/>
      <c r="G163" s="1"/>
    </row>
    <row r="164" spans="1:7" s="34" customFormat="1" ht="18" customHeight="1">
      <c r="A164" s="1"/>
      <c r="B164" s="73"/>
      <c r="C164" s="1"/>
      <c r="D164" s="1"/>
      <c r="E164" s="1"/>
      <c r="F164" s="1"/>
      <c r="G164" s="1"/>
    </row>
    <row r="165" spans="1:7" s="34" customFormat="1" ht="18" customHeight="1">
      <c r="A165" s="1"/>
      <c r="B165" s="73"/>
      <c r="C165" s="1"/>
      <c r="D165" s="1"/>
      <c r="E165" s="1"/>
      <c r="F165" s="1"/>
      <c r="G165" s="1"/>
    </row>
    <row r="166" spans="1:7" s="34" customFormat="1" ht="18" customHeight="1">
      <c r="A166" s="1"/>
      <c r="B166" s="73"/>
      <c r="C166" s="1"/>
      <c r="D166" s="1"/>
      <c r="E166" s="1"/>
      <c r="F166" s="1"/>
      <c r="G166" s="1"/>
    </row>
    <row r="167" ht="18" customHeight="1"/>
    <row r="168" spans="1:8" s="34" customFormat="1" ht="18" customHeight="1">
      <c r="A168" s="1"/>
      <c r="B168" s="73"/>
      <c r="C168" s="1"/>
      <c r="D168" s="1"/>
      <c r="E168" s="1"/>
      <c r="F168" s="1"/>
      <c r="G168" s="1"/>
      <c r="H168" s="22"/>
    </row>
    <row r="169" spans="1:7" s="34" customFormat="1" ht="18" customHeight="1">
      <c r="A169" s="1"/>
      <c r="B169" s="73"/>
      <c r="C169" s="1"/>
      <c r="D169" s="1"/>
      <c r="E169" s="1"/>
      <c r="F169" s="1"/>
      <c r="G169" s="1"/>
    </row>
    <row r="170" spans="1:7" s="34" customFormat="1" ht="18" customHeight="1">
      <c r="A170" s="1"/>
      <c r="B170" s="73"/>
      <c r="C170" s="1"/>
      <c r="D170" s="1"/>
      <c r="E170" s="1"/>
      <c r="F170" s="1"/>
      <c r="G170" s="1"/>
    </row>
    <row r="171" ht="18" customHeight="1"/>
    <row r="172" spans="1:8" s="34" customFormat="1" ht="18" customHeight="1">
      <c r="A172" s="1"/>
      <c r="B172" s="73"/>
      <c r="C172" s="1"/>
      <c r="D172" s="1"/>
      <c r="E172" s="1"/>
      <c r="F172" s="1"/>
      <c r="G172" s="1"/>
      <c r="H172" s="22"/>
    </row>
    <row r="173" spans="1:7" s="34" customFormat="1" ht="18" customHeight="1">
      <c r="A173" s="1"/>
      <c r="B173" s="73"/>
      <c r="C173" s="1"/>
      <c r="D173" s="1"/>
      <c r="E173" s="1"/>
      <c r="F173" s="1"/>
      <c r="G173" s="1"/>
    </row>
    <row r="174" ht="18" customHeight="1"/>
    <row r="175" spans="1:9" s="34" customFormat="1" ht="18" customHeight="1">
      <c r="A175" s="1"/>
      <c r="B175" s="73"/>
      <c r="C175" s="1"/>
      <c r="D175" s="1"/>
      <c r="E175" s="1"/>
      <c r="F175" s="1"/>
      <c r="G175" s="1"/>
      <c r="H175" s="22"/>
      <c r="I175" s="61" t="e">
        <f>#REF!+#REF!+#REF!+#REF!+#REF!+#REF!+#REF!+#REF!+#REF!</f>
        <v>#REF!</v>
      </c>
    </row>
    <row r="176" spans="1:7" s="34" customFormat="1" ht="18" customHeight="1">
      <c r="A176" s="1"/>
      <c r="B176" s="73"/>
      <c r="C176" s="1"/>
      <c r="D176" s="1"/>
      <c r="E176" s="1"/>
      <c r="F176" s="1"/>
      <c r="G176" s="1"/>
    </row>
    <row r="177" ht="18" customHeight="1"/>
    <row r="178" ht="18" customHeight="1"/>
    <row r="179" ht="18" customHeight="1"/>
  </sheetData>
  <sheetProtection/>
  <mergeCells count="2">
    <mergeCell ref="A1:G1"/>
    <mergeCell ref="E34:G34"/>
  </mergeCells>
  <printOptions horizontalCentered="1"/>
  <pageMargins left="0.3937007874015748" right="0.3937007874015748" top="0.984251968503937" bottom="0.7874015748031497" header="0.7874015748031497" footer="0.3937007874015748"/>
  <pageSetup horizontalDpi="600" verticalDpi="600" orientation="portrait" paperSize="9" r:id="rId4"/>
  <headerFooter alignWithMargins="0">
    <oddHeader>&amp;RPágina &amp;P de &amp;N</oddHeader>
  </headerFooter>
  <drawing r:id="rId3"/>
  <legacyDrawing r:id="rId2"/>
  <oleObjects>
    <oleObject progId="AutoCAD.Drawing.16" shapeId="149467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T36"/>
  <sheetViews>
    <sheetView showGridLines="0" zoomScale="120" zoomScaleNormal="120" zoomScaleSheetLayoutView="100" zoomScalePageLayoutView="0" workbookViewId="0" topLeftCell="A1">
      <selection activeCell="H16" sqref="H16"/>
    </sheetView>
  </sheetViews>
  <sheetFormatPr defaultColWidth="9.140625" defaultRowHeight="12.75"/>
  <cols>
    <col min="1" max="1" width="3.7109375" style="1" customWidth="1"/>
    <col min="2" max="2" width="15.421875" style="1" customWidth="1"/>
    <col min="3" max="3" width="10.140625" style="1" customWidth="1"/>
    <col min="4" max="19" width="9.28125" style="1" customWidth="1"/>
    <col min="20" max="16384" width="9.140625" style="1" customWidth="1"/>
  </cols>
  <sheetData>
    <row r="1" spans="1:20" ht="18" customHeight="1">
      <c r="A1" s="82" t="s">
        <v>35</v>
      </c>
      <c r="B1" s="82"/>
      <c r="C1" s="82"/>
      <c r="D1" s="82"/>
      <c r="E1" s="82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22"/>
    </row>
    <row r="2" spans="1:20" ht="18" customHeight="1">
      <c r="A2" s="48" t="s">
        <v>33</v>
      </c>
      <c r="B2" s="49"/>
      <c r="C2" s="49" t="s">
        <v>40</v>
      </c>
      <c r="D2" s="49"/>
      <c r="E2" s="50"/>
      <c r="F2" s="50"/>
      <c r="G2" s="50"/>
      <c r="H2" s="39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22"/>
    </row>
    <row r="3" spans="1:20" ht="18" customHeight="1">
      <c r="A3" s="48" t="s">
        <v>25</v>
      </c>
      <c r="B3" s="49"/>
      <c r="C3" s="49" t="s">
        <v>41</v>
      </c>
      <c r="D3" s="49"/>
      <c r="E3" s="50"/>
      <c r="F3" s="50"/>
      <c r="G3" s="50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22"/>
    </row>
    <row r="4" spans="1:20" ht="18" customHeight="1">
      <c r="A4" s="50" t="s">
        <v>24</v>
      </c>
      <c r="B4" s="49"/>
      <c r="C4" s="49" t="s">
        <v>31</v>
      </c>
      <c r="D4" s="49"/>
      <c r="E4" s="50"/>
      <c r="F4" s="50"/>
      <c r="G4" s="50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22"/>
    </row>
    <row r="5" spans="1:20" ht="18" customHeight="1">
      <c r="A5" s="51" t="s">
        <v>21</v>
      </c>
      <c r="B5" s="52"/>
      <c r="C5" s="52" t="s">
        <v>29</v>
      </c>
      <c r="D5" s="52"/>
      <c r="E5" s="52"/>
      <c r="F5" s="52"/>
      <c r="G5" s="52" t="s">
        <v>20</v>
      </c>
      <c r="H5" s="53">
        <v>41721</v>
      </c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22"/>
    </row>
    <row r="6" spans="1:19" ht="18" customHeight="1">
      <c r="A6" s="6" t="s">
        <v>0</v>
      </c>
      <c r="B6" s="6" t="s">
        <v>1</v>
      </c>
      <c r="C6" s="5" t="s">
        <v>13</v>
      </c>
      <c r="D6" s="81" t="s">
        <v>23</v>
      </c>
      <c r="E6" s="81"/>
      <c r="F6" s="81" t="s">
        <v>36</v>
      </c>
      <c r="G6" s="81"/>
      <c r="H6" s="81" t="s">
        <v>37</v>
      </c>
      <c r="I6" s="81"/>
      <c r="J6" s="81" t="s">
        <v>38</v>
      </c>
      <c r="K6" s="81"/>
      <c r="L6" s="81" t="s">
        <v>39</v>
      </c>
      <c r="M6" s="81"/>
      <c r="N6" s="81" t="s">
        <v>53</v>
      </c>
      <c r="O6" s="81"/>
      <c r="P6" s="81" t="s">
        <v>54</v>
      </c>
      <c r="Q6" s="81"/>
      <c r="R6" s="81" t="s">
        <v>55</v>
      </c>
      <c r="S6" s="81"/>
    </row>
    <row r="7" spans="1:19" ht="18" customHeight="1">
      <c r="A7" s="6"/>
      <c r="B7" s="6"/>
      <c r="C7" s="6"/>
      <c r="D7" s="5" t="s">
        <v>28</v>
      </c>
      <c r="E7" s="5" t="s">
        <v>27</v>
      </c>
      <c r="F7" s="5" t="s">
        <v>28</v>
      </c>
      <c r="G7" s="5" t="s">
        <v>27</v>
      </c>
      <c r="H7" s="5" t="s">
        <v>28</v>
      </c>
      <c r="I7" s="5" t="s">
        <v>27</v>
      </c>
      <c r="J7" s="5" t="s">
        <v>28</v>
      </c>
      <c r="K7" s="5" t="s">
        <v>27</v>
      </c>
      <c r="L7" s="5" t="s">
        <v>28</v>
      </c>
      <c r="M7" s="5" t="s">
        <v>27</v>
      </c>
      <c r="N7" s="5" t="s">
        <v>28</v>
      </c>
      <c r="O7" s="5" t="s">
        <v>27</v>
      </c>
      <c r="P7" s="5" t="s">
        <v>28</v>
      </c>
      <c r="Q7" s="5" t="s">
        <v>27</v>
      </c>
      <c r="R7" s="5" t="s">
        <v>28</v>
      </c>
      <c r="S7" s="5" t="s">
        <v>27</v>
      </c>
    </row>
    <row r="8" spans="1:19" ht="16.5" customHeight="1">
      <c r="A8" s="36">
        <v>1</v>
      </c>
      <c r="B8" s="35" t="str">
        <f>orcamento!C7</f>
        <v>SERVIÇOS PRELIMINARES</v>
      </c>
      <c r="C8" s="14">
        <f>orcamento!G9</f>
        <v>1116.225</v>
      </c>
      <c r="D8" s="15">
        <v>1</v>
      </c>
      <c r="E8" s="15">
        <f>D8</f>
        <v>1</v>
      </c>
      <c r="F8" s="15"/>
      <c r="G8" s="15">
        <f>F8+E8</f>
        <v>1</v>
      </c>
      <c r="H8" s="15"/>
      <c r="I8" s="15">
        <f>H8+G8</f>
        <v>1</v>
      </c>
      <c r="J8" s="15"/>
      <c r="K8" s="15">
        <f>J8+I8</f>
        <v>1</v>
      </c>
      <c r="L8" s="15"/>
      <c r="M8" s="15">
        <f>L8+K8</f>
        <v>1</v>
      </c>
      <c r="N8" s="15"/>
      <c r="O8" s="15">
        <f>N8+M8</f>
        <v>1</v>
      </c>
      <c r="P8" s="15"/>
      <c r="Q8" s="15">
        <f>P8+O8</f>
        <v>1</v>
      </c>
      <c r="R8" s="15"/>
      <c r="S8" s="15">
        <f>R8+Q8</f>
        <v>1</v>
      </c>
    </row>
    <row r="9" spans="1:19" ht="16.5" customHeight="1">
      <c r="A9" s="36">
        <v>2</v>
      </c>
      <c r="B9" s="35" t="str">
        <f>orcamento!C10</f>
        <v>DRENAGEM E RECOMPOSIÇÃO DE PAVIMENTO</v>
      </c>
      <c r="C9" s="14">
        <f>orcamento!G17</f>
        <v>2603.7216</v>
      </c>
      <c r="D9" s="15">
        <v>1</v>
      </c>
      <c r="E9" s="15">
        <f>D9</f>
        <v>1</v>
      </c>
      <c r="F9" s="15"/>
      <c r="G9" s="15">
        <f aca="true" t="shared" si="0" ref="G9:G25">F9+E9</f>
        <v>1</v>
      </c>
      <c r="H9" s="15"/>
      <c r="I9" s="15">
        <f aca="true" t="shared" si="1" ref="I9:I24">H9+G9</f>
        <v>1</v>
      </c>
      <c r="J9" s="15"/>
      <c r="K9" s="15">
        <f aca="true" t="shared" si="2" ref="K9:K25">J9+I9</f>
        <v>1</v>
      </c>
      <c r="L9" s="15"/>
      <c r="M9" s="15">
        <f aca="true" t="shared" si="3" ref="M9:M25">L9+K9</f>
        <v>1</v>
      </c>
      <c r="N9" s="15"/>
      <c r="O9" s="15">
        <f aca="true" t="shared" si="4" ref="O9:O25">N9+M9</f>
        <v>1</v>
      </c>
      <c r="P9" s="15"/>
      <c r="Q9" s="15">
        <f aca="true" t="shared" si="5" ref="Q9:Q25">P9+O9</f>
        <v>1</v>
      </c>
      <c r="R9" s="15"/>
      <c r="S9" s="15">
        <f aca="true" t="shared" si="6" ref="S9:S25">R9+Q9</f>
        <v>1</v>
      </c>
    </row>
    <row r="10" spans="1:19" ht="16.5" customHeight="1">
      <c r="A10" s="36">
        <v>3</v>
      </c>
      <c r="B10" s="35" t="str">
        <f>orcamento!C18</f>
        <v>MEIOS-FIOS</v>
      </c>
      <c r="C10" s="14">
        <f>orcamento!G20</f>
        <v>6500</v>
      </c>
      <c r="D10" s="15"/>
      <c r="E10" s="15">
        <f aca="true" t="shared" si="7" ref="E10:E25">D10</f>
        <v>0</v>
      </c>
      <c r="F10" s="15">
        <v>0.5</v>
      </c>
      <c r="G10" s="15">
        <f t="shared" si="0"/>
        <v>0.5</v>
      </c>
      <c r="H10" s="15">
        <v>0.5</v>
      </c>
      <c r="I10" s="15">
        <f t="shared" si="1"/>
        <v>1</v>
      </c>
      <c r="J10" s="15"/>
      <c r="K10" s="15">
        <f t="shared" si="2"/>
        <v>1</v>
      </c>
      <c r="L10" s="15"/>
      <c r="M10" s="15">
        <f t="shared" si="3"/>
        <v>1</v>
      </c>
      <c r="N10" s="15"/>
      <c r="O10" s="15">
        <f t="shared" si="4"/>
        <v>1</v>
      </c>
      <c r="P10" s="15"/>
      <c r="Q10" s="15">
        <f t="shared" si="5"/>
        <v>1</v>
      </c>
      <c r="R10" s="15"/>
      <c r="S10" s="15">
        <f t="shared" si="6"/>
        <v>1</v>
      </c>
    </row>
    <row r="11" spans="1:19" ht="16.5" customHeight="1">
      <c r="A11" s="36">
        <v>4</v>
      </c>
      <c r="B11" s="35" t="str">
        <f>orcamento!C21</f>
        <v>PAVIMENTAÇÃO ASFÁLTICA SOBRE LEITO NATURAL</v>
      </c>
      <c r="C11" s="14">
        <f>orcamento!G27</f>
        <v>25559.6224</v>
      </c>
      <c r="D11" s="15"/>
      <c r="E11" s="15">
        <f t="shared" si="7"/>
        <v>0</v>
      </c>
      <c r="F11" s="15">
        <v>0.5</v>
      </c>
      <c r="G11" s="15">
        <f t="shared" si="0"/>
        <v>0.5</v>
      </c>
      <c r="H11" s="15">
        <v>0.5</v>
      </c>
      <c r="I11" s="15">
        <f t="shared" si="1"/>
        <v>1</v>
      </c>
      <c r="J11" s="15"/>
      <c r="K11" s="15">
        <f t="shared" si="2"/>
        <v>1</v>
      </c>
      <c r="L11" s="15"/>
      <c r="M11" s="15">
        <f t="shared" si="3"/>
        <v>1</v>
      </c>
      <c r="N11" s="15"/>
      <c r="O11" s="15">
        <f t="shared" si="4"/>
        <v>1</v>
      </c>
      <c r="P11" s="15"/>
      <c r="Q11" s="15">
        <f t="shared" si="5"/>
        <v>1</v>
      </c>
      <c r="R11" s="15"/>
      <c r="S11" s="15">
        <f t="shared" si="6"/>
        <v>1</v>
      </c>
    </row>
    <row r="12" spans="1:19" ht="16.5" customHeight="1">
      <c r="A12" s="36">
        <v>5</v>
      </c>
      <c r="B12" s="35" t="str">
        <f>orcamento!C28</f>
        <v>PINTURA E SINALIZAÇÃO</v>
      </c>
      <c r="C12" s="14">
        <f>orcamento!G30</f>
        <v>368.7</v>
      </c>
      <c r="D12" s="15"/>
      <c r="E12" s="15">
        <f t="shared" si="7"/>
        <v>0</v>
      </c>
      <c r="F12" s="15"/>
      <c r="G12" s="15">
        <f t="shared" si="0"/>
        <v>0</v>
      </c>
      <c r="H12" s="15">
        <v>0.5</v>
      </c>
      <c r="I12" s="15">
        <f t="shared" si="1"/>
        <v>0.5</v>
      </c>
      <c r="J12" s="15">
        <v>0.5</v>
      </c>
      <c r="K12" s="15">
        <f t="shared" si="2"/>
        <v>1</v>
      </c>
      <c r="L12" s="15"/>
      <c r="M12" s="15">
        <f t="shared" si="3"/>
        <v>1</v>
      </c>
      <c r="N12" s="15"/>
      <c r="O12" s="15">
        <f t="shared" si="4"/>
        <v>1</v>
      </c>
      <c r="P12" s="15"/>
      <c r="Q12" s="15">
        <f t="shared" si="5"/>
        <v>1</v>
      </c>
      <c r="R12" s="15"/>
      <c r="S12" s="15">
        <f t="shared" si="6"/>
        <v>1</v>
      </c>
    </row>
    <row r="13" spans="1:19" ht="16.5" customHeight="1">
      <c r="A13" s="36">
        <v>6</v>
      </c>
      <c r="B13" s="35" t="str">
        <f>orcamento!C31</f>
        <v>LIMPEZA DA OBRA E CONCLUSÃO</v>
      </c>
      <c r="C13" s="14">
        <f>orcamento!G33</f>
        <v>988.0000000000001</v>
      </c>
      <c r="D13" s="15"/>
      <c r="E13" s="15">
        <f t="shared" si="7"/>
        <v>0</v>
      </c>
      <c r="F13" s="15"/>
      <c r="G13" s="15">
        <f t="shared" si="0"/>
        <v>0</v>
      </c>
      <c r="H13" s="15">
        <v>0.5</v>
      </c>
      <c r="I13" s="15">
        <f t="shared" si="1"/>
        <v>0.5</v>
      </c>
      <c r="J13" s="15">
        <v>0.5</v>
      </c>
      <c r="K13" s="15">
        <f t="shared" si="2"/>
        <v>1</v>
      </c>
      <c r="L13" s="15"/>
      <c r="M13" s="15">
        <f t="shared" si="3"/>
        <v>1</v>
      </c>
      <c r="N13" s="15"/>
      <c r="O13" s="15">
        <f t="shared" si="4"/>
        <v>1</v>
      </c>
      <c r="P13" s="15"/>
      <c r="Q13" s="15">
        <f t="shared" si="5"/>
        <v>1</v>
      </c>
      <c r="R13" s="15"/>
      <c r="S13" s="15">
        <f t="shared" si="6"/>
        <v>1</v>
      </c>
    </row>
    <row r="14" spans="1:19" ht="16.5" customHeight="1">
      <c r="A14" s="36">
        <v>7</v>
      </c>
      <c r="B14" s="35" t="e">
        <f>orcamento!#REF!</f>
        <v>#REF!</v>
      </c>
      <c r="C14" s="14" t="e">
        <f>orcamento!#REF!</f>
        <v>#REF!</v>
      </c>
      <c r="D14" s="15"/>
      <c r="E14" s="15">
        <f t="shared" si="7"/>
        <v>0</v>
      </c>
      <c r="F14" s="15"/>
      <c r="G14" s="15">
        <f t="shared" si="0"/>
        <v>0</v>
      </c>
      <c r="H14" s="15"/>
      <c r="I14" s="15">
        <f t="shared" si="1"/>
        <v>0</v>
      </c>
      <c r="J14" s="15">
        <v>0.3</v>
      </c>
      <c r="K14" s="15">
        <f t="shared" si="2"/>
        <v>0.3</v>
      </c>
      <c r="L14" s="15">
        <v>0.3</v>
      </c>
      <c r="M14" s="15">
        <f t="shared" si="3"/>
        <v>0.6</v>
      </c>
      <c r="N14" s="15">
        <v>0.3</v>
      </c>
      <c r="O14" s="15">
        <f t="shared" si="4"/>
        <v>0.8999999999999999</v>
      </c>
      <c r="P14" s="15">
        <v>0.1</v>
      </c>
      <c r="Q14" s="15">
        <f t="shared" si="5"/>
        <v>0.9999999999999999</v>
      </c>
      <c r="R14" s="15"/>
      <c r="S14" s="15">
        <f t="shared" si="6"/>
        <v>0.9999999999999999</v>
      </c>
    </row>
    <row r="15" spans="1:19" ht="16.5" customHeight="1">
      <c r="A15" s="36">
        <v>8</v>
      </c>
      <c r="B15" s="35" t="e">
        <f>orcamento!#REF!</f>
        <v>#REF!</v>
      </c>
      <c r="C15" s="14" t="e">
        <f>orcamento!#REF!</f>
        <v>#REF!</v>
      </c>
      <c r="D15" s="15"/>
      <c r="E15" s="15">
        <f t="shared" si="7"/>
        <v>0</v>
      </c>
      <c r="F15" s="15"/>
      <c r="G15" s="15">
        <f t="shared" si="0"/>
        <v>0</v>
      </c>
      <c r="H15" s="15"/>
      <c r="I15" s="15">
        <f t="shared" si="1"/>
        <v>0</v>
      </c>
      <c r="J15" s="15"/>
      <c r="K15" s="15">
        <f t="shared" si="2"/>
        <v>0</v>
      </c>
      <c r="L15" s="15">
        <v>0.3</v>
      </c>
      <c r="M15" s="15">
        <f t="shared" si="3"/>
        <v>0.3</v>
      </c>
      <c r="N15" s="15">
        <v>0.3</v>
      </c>
      <c r="O15" s="15">
        <f t="shared" si="4"/>
        <v>0.6</v>
      </c>
      <c r="P15" s="15">
        <v>0.2</v>
      </c>
      <c r="Q15" s="15">
        <f t="shared" si="5"/>
        <v>0.8</v>
      </c>
      <c r="R15" s="15">
        <v>0.2</v>
      </c>
      <c r="S15" s="15">
        <f t="shared" si="6"/>
        <v>1</v>
      </c>
    </row>
    <row r="16" spans="1:19" ht="16.5" customHeight="1">
      <c r="A16" s="36">
        <v>9</v>
      </c>
      <c r="B16" s="35" t="e">
        <f>orcamento!#REF!</f>
        <v>#REF!</v>
      </c>
      <c r="C16" s="14" t="e">
        <f>orcamento!#REF!</f>
        <v>#REF!</v>
      </c>
      <c r="D16" s="15"/>
      <c r="E16" s="15">
        <f t="shared" si="7"/>
        <v>0</v>
      </c>
      <c r="F16" s="15"/>
      <c r="G16" s="15">
        <f t="shared" si="0"/>
        <v>0</v>
      </c>
      <c r="H16" s="15"/>
      <c r="I16" s="15">
        <f t="shared" si="1"/>
        <v>0</v>
      </c>
      <c r="J16" s="15"/>
      <c r="K16" s="15">
        <f t="shared" si="2"/>
        <v>0</v>
      </c>
      <c r="L16" s="15"/>
      <c r="M16" s="15">
        <f t="shared" si="3"/>
        <v>0</v>
      </c>
      <c r="N16" s="15"/>
      <c r="O16" s="15">
        <f t="shared" si="4"/>
        <v>0</v>
      </c>
      <c r="P16" s="15"/>
      <c r="Q16" s="15">
        <f t="shared" si="5"/>
        <v>0</v>
      </c>
      <c r="R16" s="15">
        <v>1</v>
      </c>
      <c r="S16" s="15">
        <f t="shared" si="6"/>
        <v>1</v>
      </c>
    </row>
    <row r="17" spans="1:19" ht="16.5" customHeight="1">
      <c r="A17" s="36">
        <v>10</v>
      </c>
      <c r="B17" s="35" t="e">
        <f>orcamento!#REF!</f>
        <v>#REF!</v>
      </c>
      <c r="C17" s="14" t="e">
        <f>orcamento!#REF!</f>
        <v>#REF!</v>
      </c>
      <c r="D17" s="15"/>
      <c r="E17" s="15">
        <f t="shared" si="7"/>
        <v>0</v>
      </c>
      <c r="F17" s="15"/>
      <c r="G17" s="15">
        <f t="shared" si="0"/>
        <v>0</v>
      </c>
      <c r="H17" s="15"/>
      <c r="I17" s="15">
        <f t="shared" si="1"/>
        <v>0</v>
      </c>
      <c r="J17" s="15"/>
      <c r="K17" s="15">
        <f t="shared" si="2"/>
        <v>0</v>
      </c>
      <c r="L17" s="15"/>
      <c r="M17" s="15">
        <f t="shared" si="3"/>
        <v>0</v>
      </c>
      <c r="N17" s="15"/>
      <c r="O17" s="15">
        <f t="shared" si="4"/>
        <v>0</v>
      </c>
      <c r="P17" s="15">
        <v>0.5</v>
      </c>
      <c r="Q17" s="15">
        <f t="shared" si="5"/>
        <v>0.5</v>
      </c>
      <c r="R17" s="15">
        <v>0.5</v>
      </c>
      <c r="S17" s="15">
        <f t="shared" si="6"/>
        <v>1</v>
      </c>
    </row>
    <row r="18" spans="1:19" ht="16.5" customHeight="1">
      <c r="A18" s="36">
        <v>11</v>
      </c>
      <c r="B18" s="35" t="e">
        <f>orcamento!#REF!</f>
        <v>#REF!</v>
      </c>
      <c r="C18" s="14" t="e">
        <f>orcamento!#REF!</f>
        <v>#REF!</v>
      </c>
      <c r="D18" s="15"/>
      <c r="E18" s="15">
        <f t="shared" si="7"/>
        <v>0</v>
      </c>
      <c r="F18" s="15"/>
      <c r="G18" s="15">
        <f t="shared" si="0"/>
        <v>0</v>
      </c>
      <c r="H18" s="15"/>
      <c r="I18" s="15">
        <f t="shared" si="1"/>
        <v>0</v>
      </c>
      <c r="J18" s="15">
        <v>0.5</v>
      </c>
      <c r="K18" s="15">
        <f t="shared" si="2"/>
        <v>0.5</v>
      </c>
      <c r="L18" s="15">
        <v>0.5</v>
      </c>
      <c r="M18" s="15">
        <f t="shared" si="3"/>
        <v>1</v>
      </c>
      <c r="N18" s="15"/>
      <c r="O18" s="15">
        <f t="shared" si="4"/>
        <v>1</v>
      </c>
      <c r="P18" s="15"/>
      <c r="Q18" s="15">
        <f t="shared" si="5"/>
        <v>1</v>
      </c>
      <c r="R18" s="15"/>
      <c r="S18" s="15">
        <f t="shared" si="6"/>
        <v>1</v>
      </c>
    </row>
    <row r="19" spans="1:19" ht="16.5" customHeight="1">
      <c r="A19" s="36">
        <v>12</v>
      </c>
      <c r="B19" s="35" t="e">
        <f>orcamento!#REF!</f>
        <v>#REF!</v>
      </c>
      <c r="C19" s="14" t="e">
        <f>orcamento!#REF!</f>
        <v>#REF!</v>
      </c>
      <c r="D19" s="15"/>
      <c r="E19" s="15">
        <f t="shared" si="7"/>
        <v>0</v>
      </c>
      <c r="F19" s="15"/>
      <c r="G19" s="15">
        <f t="shared" si="0"/>
        <v>0</v>
      </c>
      <c r="H19" s="15"/>
      <c r="I19" s="15">
        <f t="shared" si="1"/>
        <v>0</v>
      </c>
      <c r="J19" s="15">
        <v>0.2</v>
      </c>
      <c r="K19" s="15">
        <f t="shared" si="2"/>
        <v>0.2</v>
      </c>
      <c r="L19" s="15">
        <v>0.2</v>
      </c>
      <c r="M19" s="15">
        <f t="shared" si="3"/>
        <v>0.4</v>
      </c>
      <c r="N19" s="15"/>
      <c r="O19" s="15">
        <f t="shared" si="4"/>
        <v>0.4</v>
      </c>
      <c r="P19" s="15">
        <v>0.5</v>
      </c>
      <c r="Q19" s="15">
        <f t="shared" si="5"/>
        <v>0.9</v>
      </c>
      <c r="R19" s="15">
        <v>0.1</v>
      </c>
      <c r="S19" s="15">
        <f t="shared" si="6"/>
        <v>1</v>
      </c>
    </row>
    <row r="20" spans="1:19" ht="16.5" customHeight="1">
      <c r="A20" s="36">
        <v>13</v>
      </c>
      <c r="B20" s="35" t="e">
        <f>orcamento!#REF!</f>
        <v>#REF!</v>
      </c>
      <c r="C20" s="14" t="e">
        <f>orcamento!#REF!</f>
        <v>#REF!</v>
      </c>
      <c r="D20" s="15"/>
      <c r="E20" s="15">
        <f>D20</f>
        <v>0</v>
      </c>
      <c r="F20" s="15"/>
      <c r="G20" s="15">
        <f t="shared" si="0"/>
        <v>0</v>
      </c>
      <c r="H20" s="15"/>
      <c r="I20" s="15">
        <f t="shared" si="1"/>
        <v>0</v>
      </c>
      <c r="J20" s="15"/>
      <c r="K20" s="15">
        <f t="shared" si="2"/>
        <v>0</v>
      </c>
      <c r="L20" s="15"/>
      <c r="M20" s="15">
        <f t="shared" si="3"/>
        <v>0</v>
      </c>
      <c r="N20" s="15"/>
      <c r="O20" s="15">
        <f t="shared" si="4"/>
        <v>0</v>
      </c>
      <c r="P20" s="15">
        <v>0.5</v>
      </c>
      <c r="Q20" s="15">
        <f t="shared" si="5"/>
        <v>0.5</v>
      </c>
      <c r="R20" s="15">
        <v>0.5</v>
      </c>
      <c r="S20" s="15">
        <f t="shared" si="6"/>
        <v>1</v>
      </c>
    </row>
    <row r="21" spans="1:19" ht="16.5" customHeight="1">
      <c r="A21" s="36">
        <v>14</v>
      </c>
      <c r="B21" s="35" t="e">
        <f>orcamento!#REF!</f>
        <v>#REF!</v>
      </c>
      <c r="C21" s="14" t="e">
        <f>orcamento!#REF!</f>
        <v>#REF!</v>
      </c>
      <c r="D21" s="15">
        <v>0.1</v>
      </c>
      <c r="E21" s="15">
        <f>D21</f>
        <v>0.1</v>
      </c>
      <c r="F21" s="15">
        <v>0.2</v>
      </c>
      <c r="G21" s="15">
        <f t="shared" si="0"/>
        <v>0.30000000000000004</v>
      </c>
      <c r="H21" s="15">
        <v>0.2</v>
      </c>
      <c r="I21" s="15">
        <f t="shared" si="1"/>
        <v>0.5</v>
      </c>
      <c r="J21" s="15">
        <v>0.1</v>
      </c>
      <c r="K21" s="15">
        <f t="shared" si="2"/>
        <v>0.6</v>
      </c>
      <c r="L21" s="15">
        <v>0.1</v>
      </c>
      <c r="M21" s="15">
        <f t="shared" si="3"/>
        <v>0.7</v>
      </c>
      <c r="N21" s="15"/>
      <c r="O21" s="15">
        <f t="shared" si="4"/>
        <v>0.7</v>
      </c>
      <c r="P21" s="15">
        <v>0.2</v>
      </c>
      <c r="Q21" s="15">
        <f t="shared" si="5"/>
        <v>0.8999999999999999</v>
      </c>
      <c r="R21" s="15">
        <v>0.1</v>
      </c>
      <c r="S21" s="15">
        <f t="shared" si="6"/>
        <v>0.9999999999999999</v>
      </c>
    </row>
    <row r="22" spans="1:19" ht="16.5" customHeight="1">
      <c r="A22" s="36">
        <v>15</v>
      </c>
      <c r="B22" s="35" t="e">
        <f>orcamento!#REF!</f>
        <v>#REF!</v>
      </c>
      <c r="C22" s="14" t="e">
        <f>orcamento!#REF!</f>
        <v>#REF!</v>
      </c>
      <c r="D22" s="15">
        <v>0.1</v>
      </c>
      <c r="E22" s="15">
        <f>D22</f>
        <v>0.1</v>
      </c>
      <c r="F22" s="15">
        <v>0.2</v>
      </c>
      <c r="G22" s="15">
        <f t="shared" si="0"/>
        <v>0.30000000000000004</v>
      </c>
      <c r="H22" s="15">
        <v>0.2</v>
      </c>
      <c r="I22" s="15">
        <f t="shared" si="1"/>
        <v>0.5</v>
      </c>
      <c r="J22" s="15">
        <v>0.1</v>
      </c>
      <c r="K22" s="15">
        <f t="shared" si="2"/>
        <v>0.6</v>
      </c>
      <c r="L22" s="15">
        <v>0.1</v>
      </c>
      <c r="M22" s="15">
        <f t="shared" si="3"/>
        <v>0.7</v>
      </c>
      <c r="N22" s="15">
        <v>0.1</v>
      </c>
      <c r="O22" s="15">
        <f t="shared" si="4"/>
        <v>0.7999999999999999</v>
      </c>
      <c r="P22" s="15">
        <v>0.1</v>
      </c>
      <c r="Q22" s="15">
        <f t="shared" si="5"/>
        <v>0.8999999999999999</v>
      </c>
      <c r="R22" s="15">
        <v>0.1</v>
      </c>
      <c r="S22" s="15">
        <f t="shared" si="6"/>
        <v>0.9999999999999999</v>
      </c>
    </row>
    <row r="23" spans="1:19" ht="16.5" customHeight="1">
      <c r="A23" s="36">
        <v>16</v>
      </c>
      <c r="B23" s="35" t="e">
        <f>orcamento!#REF!</f>
        <v>#REF!</v>
      </c>
      <c r="C23" s="14" t="e">
        <f>orcamento!#REF!</f>
        <v>#REF!</v>
      </c>
      <c r="D23" s="15"/>
      <c r="E23" s="15">
        <f>D23</f>
        <v>0</v>
      </c>
      <c r="F23" s="15"/>
      <c r="G23" s="15">
        <f t="shared" si="0"/>
        <v>0</v>
      </c>
      <c r="H23" s="15"/>
      <c r="I23" s="15">
        <f t="shared" si="1"/>
        <v>0</v>
      </c>
      <c r="J23" s="15"/>
      <c r="K23" s="15">
        <f t="shared" si="2"/>
        <v>0</v>
      </c>
      <c r="L23" s="15">
        <v>0.5</v>
      </c>
      <c r="M23" s="15">
        <f t="shared" si="3"/>
        <v>0.5</v>
      </c>
      <c r="N23" s="15">
        <v>0.2</v>
      </c>
      <c r="O23" s="15">
        <f t="shared" si="4"/>
        <v>0.7</v>
      </c>
      <c r="P23" s="15">
        <v>0.1</v>
      </c>
      <c r="Q23" s="15">
        <f t="shared" si="5"/>
        <v>0.7999999999999999</v>
      </c>
      <c r="R23" s="15">
        <v>0.2</v>
      </c>
      <c r="S23" s="15">
        <f t="shared" si="6"/>
        <v>1</v>
      </c>
    </row>
    <row r="24" spans="1:19" ht="16.5" customHeight="1">
      <c r="A24" s="36">
        <v>17</v>
      </c>
      <c r="B24" s="35" t="e">
        <f>orcamento!#REF!</f>
        <v>#REF!</v>
      </c>
      <c r="C24" s="14" t="e">
        <f>orcamento!#REF!</f>
        <v>#REF!</v>
      </c>
      <c r="D24" s="15"/>
      <c r="E24" s="15">
        <f>D24</f>
        <v>0</v>
      </c>
      <c r="F24" s="15"/>
      <c r="G24" s="15">
        <f t="shared" si="0"/>
        <v>0</v>
      </c>
      <c r="H24" s="15"/>
      <c r="I24" s="15">
        <f t="shared" si="1"/>
        <v>0</v>
      </c>
      <c r="J24" s="15"/>
      <c r="K24" s="15">
        <f t="shared" si="2"/>
        <v>0</v>
      </c>
      <c r="L24" s="15"/>
      <c r="M24" s="15">
        <f t="shared" si="3"/>
        <v>0</v>
      </c>
      <c r="N24" s="15"/>
      <c r="O24" s="15">
        <f t="shared" si="4"/>
        <v>0</v>
      </c>
      <c r="P24" s="15"/>
      <c r="Q24" s="15">
        <f t="shared" si="5"/>
        <v>0</v>
      </c>
      <c r="R24" s="15"/>
      <c r="S24" s="15">
        <f t="shared" si="6"/>
        <v>0</v>
      </c>
    </row>
    <row r="25" spans="1:19" ht="16.5" customHeight="1">
      <c r="A25" s="36">
        <v>18</v>
      </c>
      <c r="B25" s="35" t="e">
        <f>orcamento!#REF!</f>
        <v>#REF!</v>
      </c>
      <c r="C25" s="14" t="e">
        <f>orcamento!#REF!</f>
        <v>#REF!</v>
      </c>
      <c r="D25" s="15">
        <v>0.1</v>
      </c>
      <c r="E25" s="15">
        <f t="shared" si="7"/>
        <v>0.1</v>
      </c>
      <c r="F25" s="15"/>
      <c r="G25" s="15">
        <f t="shared" si="0"/>
        <v>0.1</v>
      </c>
      <c r="H25" s="15">
        <v>0.2</v>
      </c>
      <c r="I25" s="15">
        <f aca="true" t="shared" si="8" ref="I25:I35">H25+G25</f>
        <v>0.30000000000000004</v>
      </c>
      <c r="J25" s="15"/>
      <c r="K25" s="15">
        <f t="shared" si="2"/>
        <v>0.30000000000000004</v>
      </c>
      <c r="L25" s="15">
        <v>0.2</v>
      </c>
      <c r="M25" s="15">
        <f t="shared" si="3"/>
        <v>0.5</v>
      </c>
      <c r="N25" s="15">
        <v>0.2</v>
      </c>
      <c r="O25" s="15">
        <f t="shared" si="4"/>
        <v>0.7</v>
      </c>
      <c r="P25" s="15">
        <v>0.1</v>
      </c>
      <c r="Q25" s="15">
        <f t="shared" si="5"/>
        <v>0.7999999999999999</v>
      </c>
      <c r="R25" s="15">
        <v>0.2</v>
      </c>
      <c r="S25" s="15">
        <f t="shared" si="6"/>
        <v>1</v>
      </c>
    </row>
    <row r="26" spans="1:19" ht="16.5" customHeight="1">
      <c r="A26" s="36">
        <v>19</v>
      </c>
      <c r="B26" s="35" t="e">
        <f>orcamento!#REF!</f>
        <v>#REF!</v>
      </c>
      <c r="C26" s="14" t="e">
        <f>orcamento!#REF!</f>
        <v>#REF!</v>
      </c>
      <c r="D26" s="15">
        <v>0.1</v>
      </c>
      <c r="E26" s="15">
        <f aca="true" t="shared" si="9" ref="E26:E35">D26</f>
        <v>0.1</v>
      </c>
      <c r="F26" s="15">
        <v>0.2</v>
      </c>
      <c r="G26" s="15">
        <f aca="true" t="shared" si="10" ref="G26:G35">F26+E26</f>
        <v>0.30000000000000004</v>
      </c>
      <c r="H26" s="15">
        <v>0.1</v>
      </c>
      <c r="I26" s="15">
        <f t="shared" si="8"/>
        <v>0.4</v>
      </c>
      <c r="J26" s="15">
        <v>0.1</v>
      </c>
      <c r="K26" s="15">
        <f aca="true" t="shared" si="11" ref="K26:K35">J26+I26</f>
        <v>0.5</v>
      </c>
      <c r="L26" s="15">
        <v>0.1</v>
      </c>
      <c r="M26" s="15">
        <f aca="true" t="shared" si="12" ref="M26:M35">L26+K26</f>
        <v>0.6</v>
      </c>
      <c r="N26" s="15">
        <v>0.1</v>
      </c>
      <c r="O26" s="15">
        <f aca="true" t="shared" si="13" ref="O26:O35">N26+M26</f>
        <v>0.7</v>
      </c>
      <c r="P26" s="15">
        <v>0.1</v>
      </c>
      <c r="Q26" s="15">
        <f aca="true" t="shared" si="14" ref="Q26:Q35">P26+O26</f>
        <v>0.7999999999999999</v>
      </c>
      <c r="R26" s="15">
        <v>0.2</v>
      </c>
      <c r="S26" s="15">
        <f aca="true" t="shared" si="15" ref="S26:S35">R26+Q26</f>
        <v>1</v>
      </c>
    </row>
    <row r="27" spans="1:19" ht="16.5" customHeight="1">
      <c r="A27" s="36">
        <v>20</v>
      </c>
      <c r="B27" s="35" t="e">
        <f>orcamento!#REF!</f>
        <v>#REF!</v>
      </c>
      <c r="C27" s="14" t="e">
        <f>orcamento!#REF!</f>
        <v>#REF!</v>
      </c>
      <c r="D27" s="15">
        <v>0.1</v>
      </c>
      <c r="E27" s="15">
        <f t="shared" si="9"/>
        <v>0.1</v>
      </c>
      <c r="F27" s="15">
        <v>0.2</v>
      </c>
      <c r="G27" s="15">
        <f t="shared" si="10"/>
        <v>0.30000000000000004</v>
      </c>
      <c r="H27" s="15">
        <v>0.1</v>
      </c>
      <c r="I27" s="15">
        <f t="shared" si="8"/>
        <v>0.4</v>
      </c>
      <c r="J27" s="15">
        <v>0.1</v>
      </c>
      <c r="K27" s="15">
        <f t="shared" si="11"/>
        <v>0.5</v>
      </c>
      <c r="L27" s="15">
        <v>0.2</v>
      </c>
      <c r="M27" s="15">
        <f t="shared" si="12"/>
        <v>0.7</v>
      </c>
      <c r="N27" s="15"/>
      <c r="O27" s="15">
        <f t="shared" si="13"/>
        <v>0.7</v>
      </c>
      <c r="P27" s="15">
        <v>0.1</v>
      </c>
      <c r="Q27" s="15">
        <f t="shared" si="14"/>
        <v>0.7999999999999999</v>
      </c>
      <c r="R27" s="15">
        <v>0.2</v>
      </c>
      <c r="S27" s="15">
        <f t="shared" si="15"/>
        <v>1</v>
      </c>
    </row>
    <row r="28" spans="1:19" ht="16.5" customHeight="1">
      <c r="A28" s="36">
        <v>21</v>
      </c>
      <c r="B28" s="35" t="e">
        <f>orcamento!#REF!</f>
        <v>#REF!</v>
      </c>
      <c r="C28" s="14" t="e">
        <f>orcamento!#REF!</f>
        <v>#REF!</v>
      </c>
      <c r="D28" s="15"/>
      <c r="E28" s="15">
        <f t="shared" si="9"/>
        <v>0</v>
      </c>
      <c r="F28" s="15"/>
      <c r="G28" s="15">
        <f t="shared" si="10"/>
        <v>0</v>
      </c>
      <c r="H28" s="15"/>
      <c r="I28" s="15">
        <f t="shared" si="8"/>
        <v>0</v>
      </c>
      <c r="J28" s="15">
        <v>0.2</v>
      </c>
      <c r="K28" s="15">
        <f t="shared" si="11"/>
        <v>0.2</v>
      </c>
      <c r="L28" s="15">
        <v>0.1</v>
      </c>
      <c r="M28" s="15">
        <f t="shared" si="12"/>
        <v>0.30000000000000004</v>
      </c>
      <c r="N28" s="15">
        <v>0.5</v>
      </c>
      <c r="O28" s="15">
        <f t="shared" si="13"/>
        <v>0.8</v>
      </c>
      <c r="P28" s="15">
        <v>0.1</v>
      </c>
      <c r="Q28" s="15">
        <f t="shared" si="14"/>
        <v>0.9</v>
      </c>
      <c r="R28" s="15">
        <v>0.1</v>
      </c>
      <c r="S28" s="15">
        <f t="shared" si="15"/>
        <v>1</v>
      </c>
    </row>
    <row r="29" spans="1:19" ht="16.5" customHeight="1">
      <c r="A29" s="36">
        <v>22</v>
      </c>
      <c r="B29" s="35" t="e">
        <f>orcamento!#REF!</f>
        <v>#REF!</v>
      </c>
      <c r="C29" s="14" t="e">
        <f>orcamento!#REF!</f>
        <v>#REF!</v>
      </c>
      <c r="D29" s="15"/>
      <c r="E29" s="15">
        <f t="shared" si="9"/>
        <v>0</v>
      </c>
      <c r="F29" s="15"/>
      <c r="G29" s="15">
        <f t="shared" si="10"/>
        <v>0</v>
      </c>
      <c r="H29" s="15"/>
      <c r="I29" s="15">
        <f t="shared" si="8"/>
        <v>0</v>
      </c>
      <c r="J29" s="15"/>
      <c r="K29" s="15">
        <f t="shared" si="11"/>
        <v>0</v>
      </c>
      <c r="L29" s="15"/>
      <c r="M29" s="15">
        <f t="shared" si="12"/>
        <v>0</v>
      </c>
      <c r="N29" s="15"/>
      <c r="O29" s="15">
        <f t="shared" si="13"/>
        <v>0</v>
      </c>
      <c r="P29" s="15"/>
      <c r="Q29" s="15">
        <f t="shared" si="14"/>
        <v>0</v>
      </c>
      <c r="R29" s="15">
        <v>1</v>
      </c>
      <c r="S29" s="15">
        <f t="shared" si="15"/>
        <v>1</v>
      </c>
    </row>
    <row r="30" spans="1:19" ht="16.5" customHeight="1">
      <c r="A30" s="36">
        <v>23</v>
      </c>
      <c r="B30" s="35" t="e">
        <f>orcamento!#REF!</f>
        <v>#REF!</v>
      </c>
      <c r="C30" s="14" t="e">
        <f>orcamento!#REF!</f>
        <v>#REF!</v>
      </c>
      <c r="D30" s="15"/>
      <c r="E30" s="15">
        <f t="shared" si="9"/>
        <v>0</v>
      </c>
      <c r="F30" s="15"/>
      <c r="G30" s="15">
        <f t="shared" si="10"/>
        <v>0</v>
      </c>
      <c r="H30" s="15"/>
      <c r="I30" s="15">
        <f t="shared" si="8"/>
        <v>0</v>
      </c>
      <c r="J30" s="15"/>
      <c r="K30" s="15">
        <f t="shared" si="11"/>
        <v>0</v>
      </c>
      <c r="L30" s="15"/>
      <c r="M30" s="15">
        <f t="shared" si="12"/>
        <v>0</v>
      </c>
      <c r="N30" s="15"/>
      <c r="O30" s="15">
        <f t="shared" si="13"/>
        <v>0</v>
      </c>
      <c r="P30" s="15"/>
      <c r="Q30" s="15">
        <f t="shared" si="14"/>
        <v>0</v>
      </c>
      <c r="R30" s="15">
        <v>1</v>
      </c>
      <c r="S30" s="15">
        <f t="shared" si="15"/>
        <v>1</v>
      </c>
    </row>
    <row r="31" spans="1:19" ht="16.5" customHeight="1">
      <c r="A31" s="36">
        <v>24</v>
      </c>
      <c r="B31" s="35" t="e">
        <f>orcamento!#REF!</f>
        <v>#REF!</v>
      </c>
      <c r="C31" s="14" t="e">
        <f>orcamento!#REF!</f>
        <v>#REF!</v>
      </c>
      <c r="D31" s="15"/>
      <c r="E31" s="15">
        <f t="shared" si="9"/>
        <v>0</v>
      </c>
      <c r="F31" s="15"/>
      <c r="G31" s="15">
        <f t="shared" si="10"/>
        <v>0</v>
      </c>
      <c r="H31" s="15"/>
      <c r="I31" s="15">
        <f t="shared" si="8"/>
        <v>0</v>
      </c>
      <c r="J31" s="15"/>
      <c r="K31" s="15">
        <f t="shared" si="11"/>
        <v>0</v>
      </c>
      <c r="L31" s="15"/>
      <c r="M31" s="15">
        <f t="shared" si="12"/>
        <v>0</v>
      </c>
      <c r="N31" s="15"/>
      <c r="O31" s="15">
        <f t="shared" si="13"/>
        <v>0</v>
      </c>
      <c r="P31" s="15"/>
      <c r="Q31" s="15">
        <f t="shared" si="14"/>
        <v>0</v>
      </c>
      <c r="R31" s="15">
        <v>1</v>
      </c>
      <c r="S31" s="15">
        <f t="shared" si="15"/>
        <v>1</v>
      </c>
    </row>
    <row r="32" spans="1:19" ht="16.5" customHeight="1">
      <c r="A32" s="36">
        <v>25</v>
      </c>
      <c r="B32" s="35" t="e">
        <f>orcamento!#REF!</f>
        <v>#REF!</v>
      </c>
      <c r="C32" s="14" t="e">
        <f>orcamento!#REF!</f>
        <v>#REF!</v>
      </c>
      <c r="D32" s="15"/>
      <c r="E32" s="15">
        <f t="shared" si="9"/>
        <v>0</v>
      </c>
      <c r="F32" s="15"/>
      <c r="G32" s="15">
        <f t="shared" si="10"/>
        <v>0</v>
      </c>
      <c r="H32" s="15"/>
      <c r="I32" s="15">
        <f t="shared" si="8"/>
        <v>0</v>
      </c>
      <c r="J32" s="15"/>
      <c r="K32" s="15">
        <f t="shared" si="11"/>
        <v>0</v>
      </c>
      <c r="L32" s="15"/>
      <c r="M32" s="15">
        <f t="shared" si="12"/>
        <v>0</v>
      </c>
      <c r="N32" s="15"/>
      <c r="O32" s="15">
        <f t="shared" si="13"/>
        <v>0</v>
      </c>
      <c r="P32" s="15">
        <v>0.2</v>
      </c>
      <c r="Q32" s="15">
        <f t="shared" si="14"/>
        <v>0.2</v>
      </c>
      <c r="R32" s="15">
        <v>0.8</v>
      </c>
      <c r="S32" s="15">
        <f t="shared" si="15"/>
        <v>1</v>
      </c>
    </row>
    <row r="33" spans="1:19" ht="16.5" customHeight="1">
      <c r="A33" s="36">
        <v>26</v>
      </c>
      <c r="B33" s="35" t="e">
        <f>orcamento!#REF!</f>
        <v>#REF!</v>
      </c>
      <c r="C33" s="14" t="e">
        <f>orcamento!#REF!</f>
        <v>#REF!</v>
      </c>
      <c r="D33" s="15"/>
      <c r="E33" s="15">
        <f t="shared" si="9"/>
        <v>0</v>
      </c>
      <c r="F33" s="15"/>
      <c r="G33" s="15">
        <f t="shared" si="10"/>
        <v>0</v>
      </c>
      <c r="H33" s="15"/>
      <c r="I33" s="15">
        <f t="shared" si="8"/>
        <v>0</v>
      </c>
      <c r="J33" s="15"/>
      <c r="K33" s="15">
        <f t="shared" si="11"/>
        <v>0</v>
      </c>
      <c r="L33" s="15"/>
      <c r="M33" s="15">
        <f t="shared" si="12"/>
        <v>0</v>
      </c>
      <c r="N33" s="15"/>
      <c r="O33" s="15">
        <f t="shared" si="13"/>
        <v>0</v>
      </c>
      <c r="P33" s="15"/>
      <c r="Q33" s="15">
        <f t="shared" si="14"/>
        <v>0</v>
      </c>
      <c r="R33" s="15">
        <v>1</v>
      </c>
      <c r="S33" s="15">
        <f t="shared" si="15"/>
        <v>1</v>
      </c>
    </row>
    <row r="34" spans="1:19" ht="16.5" customHeight="1">
      <c r="A34" s="36">
        <v>27</v>
      </c>
      <c r="B34" s="35" t="e">
        <f>orcamento!#REF!</f>
        <v>#REF!</v>
      </c>
      <c r="C34" s="14" t="e">
        <f>orcamento!#REF!</f>
        <v>#REF!</v>
      </c>
      <c r="D34" s="15"/>
      <c r="E34" s="15">
        <f t="shared" si="9"/>
        <v>0</v>
      </c>
      <c r="F34" s="15"/>
      <c r="G34" s="15">
        <f t="shared" si="10"/>
        <v>0</v>
      </c>
      <c r="H34" s="15"/>
      <c r="I34" s="15">
        <f t="shared" si="8"/>
        <v>0</v>
      </c>
      <c r="J34" s="15"/>
      <c r="K34" s="15">
        <f t="shared" si="11"/>
        <v>0</v>
      </c>
      <c r="L34" s="15"/>
      <c r="M34" s="15">
        <f t="shared" si="12"/>
        <v>0</v>
      </c>
      <c r="N34" s="15"/>
      <c r="O34" s="15">
        <f t="shared" si="13"/>
        <v>0</v>
      </c>
      <c r="P34" s="15"/>
      <c r="Q34" s="15">
        <f t="shared" si="14"/>
        <v>0</v>
      </c>
      <c r="R34" s="15">
        <v>1</v>
      </c>
      <c r="S34" s="15">
        <f t="shared" si="15"/>
        <v>1</v>
      </c>
    </row>
    <row r="35" spans="1:19" ht="16.5" customHeight="1" thickBot="1">
      <c r="A35" s="36">
        <v>28</v>
      </c>
      <c r="B35" s="35" t="e">
        <f>orcamento!#REF!</f>
        <v>#REF!</v>
      </c>
      <c r="C35" s="59" t="e">
        <f>orcamento!#REF!</f>
        <v>#REF!</v>
      </c>
      <c r="D35" s="15"/>
      <c r="E35" s="15">
        <f t="shared" si="9"/>
        <v>0</v>
      </c>
      <c r="F35" s="15"/>
      <c r="G35" s="15">
        <f t="shared" si="10"/>
        <v>0</v>
      </c>
      <c r="H35" s="15"/>
      <c r="I35" s="15">
        <f t="shared" si="8"/>
        <v>0</v>
      </c>
      <c r="J35" s="15"/>
      <c r="K35" s="15">
        <f t="shared" si="11"/>
        <v>0</v>
      </c>
      <c r="L35" s="15"/>
      <c r="M35" s="15">
        <f t="shared" si="12"/>
        <v>0</v>
      </c>
      <c r="N35" s="15"/>
      <c r="O35" s="15">
        <f t="shared" si="13"/>
        <v>0</v>
      </c>
      <c r="P35" s="15"/>
      <c r="Q35" s="15">
        <f t="shared" si="14"/>
        <v>0</v>
      </c>
      <c r="R35" s="15">
        <v>1</v>
      </c>
      <c r="S35" s="55">
        <f t="shared" si="15"/>
        <v>1</v>
      </c>
    </row>
    <row r="36" spans="1:19" ht="18" customHeight="1" thickBot="1">
      <c r="A36" s="6"/>
      <c r="B36" s="57" t="s">
        <v>22</v>
      </c>
      <c r="C36" s="60" t="e">
        <f>SUM(C8:C35)</f>
        <v>#REF!</v>
      </c>
      <c r="D36" s="58" t="e">
        <f aca="true" t="shared" si="16" ref="D36:S36">SUMPRODUCT(D8:D35,$C$8:$C$35)</f>
        <v>#REF!</v>
      </c>
      <c r="E36" s="47" t="e">
        <f t="shared" si="16"/>
        <v>#REF!</v>
      </c>
      <c r="F36" s="46" t="e">
        <f t="shared" si="16"/>
        <v>#REF!</v>
      </c>
      <c r="G36" s="47" t="e">
        <f t="shared" si="16"/>
        <v>#REF!</v>
      </c>
      <c r="H36" s="46" t="e">
        <f t="shared" si="16"/>
        <v>#REF!</v>
      </c>
      <c r="I36" s="47" t="e">
        <f t="shared" si="16"/>
        <v>#REF!</v>
      </c>
      <c r="J36" s="46" t="e">
        <f t="shared" si="16"/>
        <v>#REF!</v>
      </c>
      <c r="K36" s="47" t="e">
        <f t="shared" si="16"/>
        <v>#REF!</v>
      </c>
      <c r="L36" s="46" t="e">
        <f t="shared" si="16"/>
        <v>#REF!</v>
      </c>
      <c r="M36" s="47" t="e">
        <f t="shared" si="16"/>
        <v>#REF!</v>
      </c>
      <c r="N36" s="46" t="e">
        <f t="shared" si="16"/>
        <v>#REF!</v>
      </c>
      <c r="O36" s="47" t="e">
        <f t="shared" si="16"/>
        <v>#REF!</v>
      </c>
      <c r="P36" s="46" t="e">
        <f t="shared" si="16"/>
        <v>#REF!</v>
      </c>
      <c r="Q36" s="47" t="e">
        <f t="shared" si="16"/>
        <v>#REF!</v>
      </c>
      <c r="R36" s="54" t="e">
        <f t="shared" si="16"/>
        <v>#REF!</v>
      </c>
      <c r="S36" s="56" t="e">
        <f t="shared" si="16"/>
        <v>#REF!</v>
      </c>
    </row>
  </sheetData>
  <sheetProtection/>
  <mergeCells count="9">
    <mergeCell ref="D6:E6"/>
    <mergeCell ref="A1:E1"/>
    <mergeCell ref="N6:O6"/>
    <mergeCell ref="P6:Q6"/>
    <mergeCell ref="R6:S6"/>
    <mergeCell ref="L6:M6"/>
    <mergeCell ref="F6:G6"/>
    <mergeCell ref="H6:I6"/>
    <mergeCell ref="J6:K6"/>
  </mergeCells>
  <printOptions horizontalCentered="1"/>
  <pageMargins left="0.3937007874015748" right="0.2755905511811024" top="0.7874015748031497" bottom="0.7874015748031497" header="0.5118110236220472" footer="0.3937007874015748"/>
  <pageSetup horizontalDpi="600" verticalDpi="600" orientation="landscape" paperSize="9" scale="80" r:id="rId1"/>
  <headerFooter alignWithMargins="0">
    <oddHeader>&amp;RPágina &amp;P de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Especial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Cliente</dc:creator>
  <cp:keywords/>
  <dc:description/>
  <cp:lastModifiedBy>Tunapolis</cp:lastModifiedBy>
  <cp:lastPrinted>2015-12-09T16:09:22Z</cp:lastPrinted>
  <dcterms:created xsi:type="dcterms:W3CDTF">2005-07-25T22:21:51Z</dcterms:created>
  <dcterms:modified xsi:type="dcterms:W3CDTF">2016-01-12T11:25:42Z</dcterms:modified>
  <cp:category/>
  <cp:version/>
  <cp:contentType/>
  <cp:contentStatus/>
</cp:coreProperties>
</file>