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487" activeTab="0"/>
  </bookViews>
  <sheets>
    <sheet name="orcamento" sheetId="1" r:id="rId1"/>
    <sheet name="cronograma" sheetId="2" r:id="rId2"/>
  </sheets>
  <definedNames>
    <definedName name="_xlnm.Print_Area" localSheetId="0">'orcamento'!$A$1:$I$52</definedName>
    <definedName name="_xlnm.Print_Titles" localSheetId="0">'orcamento'!$1:$5</definedName>
  </definedNames>
  <calcPr fullCalcOnLoad="1"/>
</workbook>
</file>

<file path=xl/sharedStrings.xml><?xml version="1.0" encoding="utf-8"?>
<sst xmlns="http://schemas.openxmlformats.org/spreadsheetml/2006/main" count="158" uniqueCount="110">
  <si>
    <t>Item</t>
  </si>
  <si>
    <t>Descrição</t>
  </si>
  <si>
    <t>1.</t>
  </si>
  <si>
    <t>Valor Total</t>
  </si>
  <si>
    <t>1.1</t>
  </si>
  <si>
    <t>Data:</t>
  </si>
  <si>
    <t xml:space="preserve">Proprietário: </t>
  </si>
  <si>
    <t>Endereço:</t>
  </si>
  <si>
    <t>Acumulado%</t>
  </si>
  <si>
    <t>Simples%</t>
  </si>
  <si>
    <t xml:space="preserve">Obra: </t>
  </si>
  <si>
    <t>CRONOGRAMA FÍSICO-FINANCEIRO</t>
  </si>
  <si>
    <t>Mês 1</t>
  </si>
  <si>
    <t>PREFEITURA MUNICIPAL DE TUNÁPOLIS</t>
  </si>
  <si>
    <t>Proprietário: PREFEITURA MUNICIPAL DE TUNÁPOLIS</t>
  </si>
  <si>
    <t xml:space="preserve">TOTAIS </t>
  </si>
  <si>
    <t>SERVIÇOS PRELIMINARES</t>
  </si>
  <si>
    <t xml:space="preserve">Und </t>
  </si>
  <si>
    <t>Total do item 01:</t>
  </si>
  <si>
    <t xml:space="preserve">Mão de obra, ART de execução e material para a pintura com tinta epóxi de uma área de 706,16 m² da quadra do ginásio de Linha Fátima. Incluso limpeza o piso, aplicação de primer, tinta epóxi e demarcação da quadra de futsal, voleibol e handebol. </t>
  </si>
  <si>
    <t xml:space="preserve">ORÇAMENTO DISCRIMINATIVO </t>
  </si>
  <si>
    <t>CREA-SC</t>
  </si>
  <si>
    <t>Anotação de Responsabilidade Técnica</t>
  </si>
  <si>
    <t>2.</t>
  </si>
  <si>
    <t>2.1</t>
  </si>
  <si>
    <t>2.2</t>
  </si>
  <si>
    <t>m²</t>
  </si>
  <si>
    <t>2.3</t>
  </si>
  <si>
    <t>Total do item 02:</t>
  </si>
  <si>
    <t>Total Final da obra:</t>
  </si>
  <si>
    <t>SINAPI</t>
  </si>
  <si>
    <t>Item:</t>
  </si>
  <si>
    <t>Descrição do item:</t>
  </si>
  <si>
    <t xml:space="preserve">Und: </t>
  </si>
  <si>
    <t>Preço Unitário (R$):</t>
  </si>
  <si>
    <t>Qtd:</t>
  </si>
  <si>
    <t>Preço c/ BDI (R$):</t>
  </si>
  <si>
    <t>Preço Final (R$):</t>
  </si>
  <si>
    <t>Ref:</t>
  </si>
  <si>
    <t xml:space="preserve">Código: </t>
  </si>
  <si>
    <t>und</t>
  </si>
  <si>
    <t>3.1</t>
  </si>
  <si>
    <t>3.2</t>
  </si>
  <si>
    <t>3.3</t>
  </si>
  <si>
    <t xml:space="preserve">Pilares metálicos perfil laminado ou soldado em aço estrutural, conexões soldadas, incluso mão de obra, transporte e içamento com guindaste. Fornecimento e instalação. AF_01/2020 </t>
  </si>
  <si>
    <t>kg</t>
  </si>
  <si>
    <t>Sapatas em concreto usinado, FCk 30 Mpa, lançamento, adensamento e acabamento</t>
  </si>
  <si>
    <t>m³</t>
  </si>
  <si>
    <t>3.4</t>
  </si>
  <si>
    <t>3.5</t>
  </si>
  <si>
    <t>2.4</t>
  </si>
  <si>
    <t>2.5</t>
  </si>
  <si>
    <t>Total do item 03:</t>
  </si>
  <si>
    <t>Assinatura de Responsabilidade Técnica (ART)</t>
  </si>
  <si>
    <t>4.1</t>
  </si>
  <si>
    <t>4.2</t>
  </si>
  <si>
    <t>4.3</t>
  </si>
  <si>
    <t>4.4</t>
  </si>
  <si>
    <t>3.6</t>
  </si>
  <si>
    <t>2.6</t>
  </si>
  <si>
    <t>Rua João Castilho, Centro, Tunápolis - SC</t>
  </si>
  <si>
    <t xml:space="preserve">AMPLIAÇÃO DE COBERTURA </t>
  </si>
  <si>
    <t>Fabricação e instalação de tesoura inteira em aço, vão de 14 m, para telha metálica, incluso içamento. AF_12/2015</t>
  </si>
  <si>
    <t xml:space="preserve">Telhamento com telha metálica, em aluzinco,  espessura 0.5 mm, com até duas águas, incluso içamento. AF_07/2019  </t>
  </si>
  <si>
    <t>DEPÓSITO MUNICIPAL</t>
  </si>
  <si>
    <t>SINAPI/SC: 03/2022</t>
  </si>
  <si>
    <t>Telhamento com telha aço/aluminio, espessura de 0,5 mm, para fechamento de paredes. Incluso içamento. Fornecimento e instalação. AF_07/2019</t>
  </si>
  <si>
    <t>3.</t>
  </si>
  <si>
    <t xml:space="preserve">FECHAMENTO LATERAL </t>
  </si>
  <si>
    <t>Armação de viga baldrame utilizando aço CA-50 de 10 mm. Montagem. AF_06/2017</t>
  </si>
  <si>
    <t>Concreto FCK = 30Mpa, preparo mecânico com betoneira 600 L. AF_05/2021</t>
  </si>
  <si>
    <t>orç</t>
  </si>
  <si>
    <t>und.</t>
  </si>
  <si>
    <t>Janelas basculante, com dimensões de 1,2 m x 2,0 m, com estrutura em aço e fechamento em aluzinco. Incluso fornecimento, instalação, estruturação, e metais de fechamento.</t>
  </si>
  <si>
    <t xml:space="preserve">Portão de correr, dimensões 4,0 m x 4,0 m, com estrutura em aço e chapas de aluzinco. Incluso fornecimento, intalação, estruturação, trilhos e metais de fechamento. </t>
  </si>
  <si>
    <t>4.</t>
  </si>
  <si>
    <t xml:space="preserve">PISO DE CONCRETO </t>
  </si>
  <si>
    <t xml:space="preserve">Lastro de Brita nº1 espessura 3 cm </t>
  </si>
  <si>
    <t xml:space="preserve">Tela de Aço soldada nervurada, CA - 60,  diametro do fio 4,2", espaçamento de 15x15 cm, largura de 2,45 x 60 m de comprimento </t>
  </si>
  <si>
    <t xml:space="preserve">Concreto usinado Fck 25 Mpa, espessura de 8 cm </t>
  </si>
  <si>
    <t xml:space="preserve">Lona plastica extra forte preta  E= 200 micras </t>
  </si>
  <si>
    <t>SINAPI - I</t>
  </si>
  <si>
    <t>Total do item 04:</t>
  </si>
  <si>
    <t>Calha em chapa de aço galvanizado nº 24, desenvolvimento de 50 cm, incluso transporte vertical. AF_07/2019</t>
  </si>
  <si>
    <t>2.7</t>
  </si>
  <si>
    <t>Calha em chapa de aço galvanizado nº 24, desenvolvimento de 33 cm, incluso transporte vertical. AF_07/2019</t>
  </si>
  <si>
    <t>m</t>
  </si>
  <si>
    <t>Alvenaria de bloco vazado de concreto de 14x19x39cm (espessura 14 cm). E argamassa de assentamento com preparo em betoneira. AF_12/2021</t>
  </si>
  <si>
    <t>Chapisco aplicado em alvenaria e estruturas de concreto, com colher de pedreiro. Argamassa com traço de 1:3 com preparo em betoneira 400 L. AF_06/2014</t>
  </si>
  <si>
    <t>Massa única para recebimento de pintura, em argamassa com traço de 1:2:8, preparo mecanico com betoneira de 400 L. Aplicado manualmente em paredes, espessura de 20mm, com execução de taliscas. AF_06/2014</t>
  </si>
  <si>
    <t xml:space="preserve">Trama de aço  composta por terças para fechamento de paredes, para telhas de aluzinco. Incluso o transporte vertical. AF_07/2019 </t>
  </si>
  <si>
    <t xml:space="preserve">Trama de aço  composta terças para telhados até duas águas, para telhas aluzinco. Incluso o transporte vertical. AF_07/2019 </t>
  </si>
  <si>
    <t>5.</t>
  </si>
  <si>
    <t>ILUMINAÇÃO</t>
  </si>
  <si>
    <t>5.1</t>
  </si>
  <si>
    <t>5.2</t>
  </si>
  <si>
    <t>Cabo de cobre, flexivel, isolação em pvc, antichama, seção nominal 2,5 mm²</t>
  </si>
  <si>
    <t xml:space="preserve">Eletroduto pvc flexivel, corrugado, de 16 mm </t>
  </si>
  <si>
    <t>5.3</t>
  </si>
  <si>
    <t>Interruptor simples e dois interruptores paralalelos, conjunto montado para sobrepor com caixa 4x2.</t>
  </si>
  <si>
    <t>5.4</t>
  </si>
  <si>
    <t>Tomada de sobrepor, 10A, com caixa 4X2 montado.</t>
  </si>
  <si>
    <t>5.5</t>
  </si>
  <si>
    <t>Luminária de Led, refletor retangular bivolt. Luz branca 50W.</t>
  </si>
  <si>
    <t>Total do item 05:</t>
  </si>
  <si>
    <t>Mês 2</t>
  </si>
  <si>
    <t>Mês 3</t>
  </si>
  <si>
    <t>Data: 09/05/2022</t>
  </si>
  <si>
    <t xml:space="preserve">Obra: Depósito Municipal </t>
  </si>
  <si>
    <t>Endereço: Rua João Castilho, Centro, Tunápolis, SC.</t>
  </si>
</sst>
</file>

<file path=xl/styles.xml><?xml version="1.0" encoding="utf-8"?>
<styleSheet xmlns="http://schemas.openxmlformats.org/spreadsheetml/2006/main">
  <numFmts count="3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"/>
    <numFmt numFmtId="179" formatCode="[$-416]dddd\,\ d&quot; de &quot;mmmm&quot; de &quot;yyyy"/>
    <numFmt numFmtId="180" formatCode="0.000"/>
    <numFmt numFmtId="181" formatCode="0.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&quot;Ativado&quot;;&quot;Ativado&quot;;&quot;Desativado&quot;"/>
    <numFmt numFmtId="187" formatCode="&quot;R$&quot;\ #,##0.00"/>
    <numFmt numFmtId="188" formatCode="0.0%"/>
    <numFmt numFmtId="189" formatCode="&quot;R$&quot;\ #,##0.0"/>
    <numFmt numFmtId="190" formatCode="&quot;R$&quot;\ #,##0"/>
    <numFmt numFmtId="191" formatCode="&quot;R$&quot;#,##0.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49" fillId="0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187" fontId="1" fillId="33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178" fontId="6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2" fontId="1" fillId="33" borderId="15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8" fontId="1" fillId="33" borderId="2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2" fontId="1" fillId="33" borderId="18" xfId="0" applyNumberFormat="1" applyFont="1" applyFill="1" applyBorder="1" applyAlignment="1">
      <alignment horizontal="center" vertical="center"/>
    </xf>
    <xf numFmtId="187" fontId="5" fillId="33" borderId="22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/>
    </xf>
    <xf numFmtId="178" fontId="6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2" fontId="1" fillId="33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17" fontId="8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178" fontId="5" fillId="0" borderId="3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78" fontId="1" fillId="33" borderId="11" xfId="0" applyNumberFormat="1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 horizontal="center" vertical="center"/>
    </xf>
    <xf numFmtId="191" fontId="1" fillId="0" borderId="24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wrapText="1"/>
    </xf>
    <xf numFmtId="2" fontId="1" fillId="33" borderId="28" xfId="0" applyNumberFormat="1" applyFont="1" applyFill="1" applyBorder="1" applyAlignment="1">
      <alignment horizontal="center" vertical="center"/>
    </xf>
    <xf numFmtId="191" fontId="1" fillId="0" borderId="32" xfId="0" applyNumberFormat="1" applyFont="1" applyFill="1" applyBorder="1" applyAlignment="1">
      <alignment horizontal="center" vertical="center"/>
    </xf>
    <xf numFmtId="191" fontId="1" fillId="33" borderId="3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2" fontId="1" fillId="33" borderId="18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wrapText="1"/>
    </xf>
    <xf numFmtId="178" fontId="6" fillId="0" borderId="34" xfId="0" applyNumberFormat="1" applyFont="1" applyFill="1" applyBorder="1" applyAlignment="1">
      <alignment horizontal="center"/>
    </xf>
    <xf numFmtId="10" fontId="6" fillId="0" borderId="34" xfId="0" applyNumberFormat="1" applyFont="1" applyFill="1" applyBorder="1" applyAlignment="1">
      <alignment horizontal="center"/>
    </xf>
    <xf numFmtId="10" fontId="6" fillId="0" borderId="3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0" borderId="18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 wrapText="1"/>
    </xf>
    <xf numFmtId="14" fontId="0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wrapText="1"/>
    </xf>
    <xf numFmtId="2" fontId="1" fillId="33" borderId="34" xfId="0" applyNumberFormat="1" applyFont="1" applyFill="1" applyBorder="1" applyAlignment="1">
      <alignment horizontal="center" vertical="center"/>
    </xf>
    <xf numFmtId="178" fontId="1" fillId="33" borderId="3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vertical="center" wrapText="1"/>
    </xf>
    <xf numFmtId="187" fontId="5" fillId="0" borderId="40" xfId="0" applyNumberFormat="1" applyFont="1" applyFill="1" applyBorder="1" applyAlignment="1">
      <alignment horizontal="center"/>
    </xf>
    <xf numFmtId="191" fontId="1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91" fontId="1" fillId="0" borderId="15" xfId="0" applyNumberFormat="1" applyFont="1" applyFill="1" applyBorder="1" applyAlignment="1">
      <alignment horizontal="center" vertical="center"/>
    </xf>
    <xf numFmtId="191" fontId="5" fillId="0" borderId="4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2" fontId="1" fillId="33" borderId="15" xfId="0" applyNumberFormat="1" applyFont="1" applyFill="1" applyBorder="1" applyAlignment="1">
      <alignment horizontal="left" vertical="center"/>
    </xf>
    <xf numFmtId="178" fontId="1" fillId="33" borderId="21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2" fontId="5" fillId="33" borderId="49" xfId="0" applyNumberFormat="1" applyFont="1" applyFill="1" applyBorder="1" applyAlignment="1">
      <alignment horizontal="center" vertical="center"/>
    </xf>
    <xf numFmtId="2" fontId="5" fillId="33" borderId="47" xfId="0" applyNumberFormat="1" applyFont="1" applyFill="1" applyBorder="1" applyAlignment="1">
      <alignment horizontal="center" vertical="center"/>
    </xf>
    <xf numFmtId="2" fontId="5" fillId="33" borderId="2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5" fillId="33" borderId="4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91" fontId="5" fillId="0" borderId="18" xfId="0" applyNumberFormat="1" applyFont="1" applyFill="1" applyBorder="1" applyAlignment="1">
      <alignment horizontal="center" vertical="center"/>
    </xf>
    <xf numFmtId="191" fontId="5" fillId="0" borderId="22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vertical="top" wrapText="1"/>
    </xf>
    <xf numFmtId="0" fontId="11" fillId="0" borderId="51" xfId="0" applyFont="1" applyFill="1" applyBorder="1" applyAlignment="1">
      <alignment vertical="top" wrapText="1"/>
    </xf>
    <xf numFmtId="0" fontId="11" fillId="0" borderId="52" xfId="0" applyFont="1" applyFill="1" applyBorder="1" applyAlignment="1">
      <alignment vertical="top" wrapText="1"/>
    </xf>
    <xf numFmtId="0" fontId="11" fillId="0" borderId="53" xfId="0" applyFont="1" applyFill="1" applyBorder="1" applyAlignment="1">
      <alignment vertical="top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0</xdr:row>
      <xdr:rowOff>0</xdr:rowOff>
    </xdr:from>
    <xdr:to>
      <xdr:col>3</xdr:col>
      <xdr:colOff>771525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38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 e Execução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(49)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3622 4789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showGridLines="0" tabSelected="1" zoomScale="130" zoomScaleNormal="130" zoomScaleSheetLayoutView="100" workbookViewId="0" topLeftCell="A1">
      <selection activeCell="K10" sqref="K10"/>
    </sheetView>
  </sheetViews>
  <sheetFormatPr defaultColWidth="9.140625" defaultRowHeight="12.75"/>
  <cols>
    <col min="1" max="1" width="4.140625" style="1" customWidth="1"/>
    <col min="2" max="2" width="8.00390625" style="1" customWidth="1"/>
    <col min="3" max="3" width="6.8515625" style="7" customWidth="1"/>
    <col min="4" max="4" width="31.57421875" style="1" customWidth="1"/>
    <col min="5" max="5" width="7.140625" style="1" customWidth="1"/>
    <col min="6" max="6" width="4.28125" style="1" customWidth="1"/>
    <col min="7" max="8" width="10.00390625" style="1" customWidth="1"/>
    <col min="9" max="9" width="12.8515625" style="1" customWidth="1"/>
    <col min="10" max="10" width="13.140625" style="5" bestFit="1" customWidth="1"/>
    <col min="11" max="16384" width="9.140625" style="1" customWidth="1"/>
  </cols>
  <sheetData>
    <row r="1" spans="1:9" ht="18" customHeight="1">
      <c r="A1" s="146" t="s">
        <v>20</v>
      </c>
      <c r="B1" s="147"/>
      <c r="C1" s="147"/>
      <c r="D1" s="147"/>
      <c r="E1" s="147"/>
      <c r="F1" s="147"/>
      <c r="G1" s="147"/>
      <c r="H1" s="147"/>
      <c r="I1" s="148"/>
    </row>
    <row r="2" spans="1:9" ht="18" customHeight="1">
      <c r="A2" s="131" t="s">
        <v>10</v>
      </c>
      <c r="B2" s="132"/>
      <c r="C2" s="133"/>
      <c r="D2" s="140" t="s">
        <v>64</v>
      </c>
      <c r="E2" s="141"/>
      <c r="F2" s="141"/>
      <c r="G2" s="141"/>
      <c r="H2" s="141"/>
      <c r="I2" s="142"/>
    </row>
    <row r="3" spans="1:9" ht="18" customHeight="1">
      <c r="A3" s="131" t="s">
        <v>7</v>
      </c>
      <c r="B3" s="132"/>
      <c r="C3" s="133"/>
      <c r="D3" s="140" t="s">
        <v>60</v>
      </c>
      <c r="E3" s="141"/>
      <c r="F3" s="141"/>
      <c r="G3" s="141"/>
      <c r="H3" s="141"/>
      <c r="I3" s="142"/>
    </row>
    <row r="4" spans="1:9" ht="18" customHeight="1">
      <c r="A4" s="134" t="s">
        <v>6</v>
      </c>
      <c r="B4" s="135"/>
      <c r="C4" s="136"/>
      <c r="D4" s="83" t="s">
        <v>13</v>
      </c>
      <c r="E4" s="83"/>
      <c r="F4" s="154"/>
      <c r="G4" s="135"/>
      <c r="H4" s="135"/>
      <c r="I4" s="155"/>
    </row>
    <row r="5" spans="1:9" ht="18" customHeight="1" thickBot="1">
      <c r="A5" s="137" t="s">
        <v>5</v>
      </c>
      <c r="B5" s="138"/>
      <c r="C5" s="139"/>
      <c r="D5" s="84">
        <v>44690</v>
      </c>
      <c r="E5" s="152" t="s">
        <v>65</v>
      </c>
      <c r="F5" s="138"/>
      <c r="G5" s="138"/>
      <c r="H5" s="138"/>
      <c r="I5" s="153"/>
    </row>
    <row r="6" spans="1:10" ht="36.75" customHeight="1">
      <c r="A6" s="85" t="s">
        <v>31</v>
      </c>
      <c r="B6" s="86" t="s">
        <v>38</v>
      </c>
      <c r="C6" s="86" t="s">
        <v>39</v>
      </c>
      <c r="D6" s="87" t="s">
        <v>32</v>
      </c>
      <c r="E6" s="86" t="s">
        <v>35</v>
      </c>
      <c r="F6" s="86" t="s">
        <v>33</v>
      </c>
      <c r="G6" s="88" t="s">
        <v>34</v>
      </c>
      <c r="H6" s="88" t="s">
        <v>36</v>
      </c>
      <c r="I6" s="89" t="s">
        <v>37</v>
      </c>
      <c r="J6" s="11"/>
    </row>
    <row r="7" spans="1:12" ht="18" customHeight="1">
      <c r="A7" s="52" t="s">
        <v>2</v>
      </c>
      <c r="B7" s="53"/>
      <c r="C7" s="54"/>
      <c r="D7" s="55" t="s">
        <v>16</v>
      </c>
      <c r="E7" s="56"/>
      <c r="F7" s="56"/>
      <c r="G7" s="57"/>
      <c r="H7" s="58"/>
      <c r="I7" s="59"/>
      <c r="L7" s="10"/>
    </row>
    <row r="8" spans="1:11" ht="21.75" customHeight="1">
      <c r="A8" s="31" t="s">
        <v>4</v>
      </c>
      <c r="B8" s="14" t="s">
        <v>21</v>
      </c>
      <c r="C8" s="14"/>
      <c r="D8" s="16" t="s">
        <v>22</v>
      </c>
      <c r="E8" s="12">
        <v>1</v>
      </c>
      <c r="F8" s="12" t="s">
        <v>17</v>
      </c>
      <c r="G8" s="12">
        <v>226.5</v>
      </c>
      <c r="H8" s="50"/>
      <c r="I8" s="15">
        <f>G8*E8</f>
        <v>226.5</v>
      </c>
      <c r="K8" s="16" t="s">
        <v>19</v>
      </c>
    </row>
    <row r="9" spans="1:11" ht="21.75" customHeight="1" thickBot="1">
      <c r="A9" s="41"/>
      <c r="B9" s="48"/>
      <c r="C9" s="42"/>
      <c r="D9" s="43"/>
      <c r="E9" s="44"/>
      <c r="F9" s="143" t="s">
        <v>18</v>
      </c>
      <c r="G9" s="144"/>
      <c r="H9" s="145"/>
      <c r="I9" s="45">
        <f>I8</f>
        <v>226.5</v>
      </c>
      <c r="J9" s="11"/>
      <c r="K9" s="30"/>
    </row>
    <row r="10" spans="1:11" ht="21.75" customHeight="1" thickBot="1">
      <c r="A10" s="162"/>
      <c r="B10" s="163"/>
      <c r="C10" s="163"/>
      <c r="D10" s="163"/>
      <c r="E10" s="163"/>
      <c r="F10" s="163"/>
      <c r="G10" s="163"/>
      <c r="H10" s="163"/>
      <c r="I10" s="164"/>
      <c r="J10" s="11"/>
      <c r="K10" s="30"/>
    </row>
    <row r="11" spans="1:10" ht="18" customHeight="1">
      <c r="A11" s="34" t="s">
        <v>23</v>
      </c>
      <c r="B11" s="49"/>
      <c r="C11" s="35"/>
      <c r="D11" s="36" t="s">
        <v>61</v>
      </c>
      <c r="E11" s="37"/>
      <c r="F11" s="38"/>
      <c r="G11" s="39"/>
      <c r="H11" s="51"/>
      <c r="I11" s="40"/>
      <c r="J11" s="11"/>
    </row>
    <row r="12" spans="1:10" ht="24.75" customHeight="1">
      <c r="A12" s="66" t="s">
        <v>24</v>
      </c>
      <c r="B12" s="67" t="s">
        <v>30</v>
      </c>
      <c r="C12" s="65">
        <v>96556</v>
      </c>
      <c r="D12" s="68" t="s">
        <v>46</v>
      </c>
      <c r="E12" s="69">
        <v>4.2</v>
      </c>
      <c r="F12" s="60" t="s">
        <v>47</v>
      </c>
      <c r="G12" s="62">
        <v>733.43</v>
      </c>
      <c r="H12" s="70">
        <f aca="true" t="shared" si="0" ref="H12:H30">G12*1.2354</f>
        <v>906.079422</v>
      </c>
      <c r="I12" s="71">
        <f aca="true" t="shared" si="1" ref="I12:I30">H12*E12</f>
        <v>3805.5335724</v>
      </c>
      <c r="J12" s="11"/>
    </row>
    <row r="13" spans="1:10" ht="48" customHeight="1">
      <c r="A13" s="31" t="s">
        <v>25</v>
      </c>
      <c r="B13" s="64" t="s">
        <v>30</v>
      </c>
      <c r="C13" s="32">
        <v>100766</v>
      </c>
      <c r="D13" s="33" t="s">
        <v>44</v>
      </c>
      <c r="E13" s="12">
        <v>1300</v>
      </c>
      <c r="F13" s="60" t="s">
        <v>45</v>
      </c>
      <c r="G13" s="62">
        <v>20.02</v>
      </c>
      <c r="H13" s="63">
        <f t="shared" si="0"/>
        <v>24.732708</v>
      </c>
      <c r="I13" s="61">
        <f t="shared" si="1"/>
        <v>32152.520399999998</v>
      </c>
      <c r="J13" s="11"/>
    </row>
    <row r="14" spans="1:10" ht="35.25" customHeight="1">
      <c r="A14" s="31" t="s">
        <v>27</v>
      </c>
      <c r="B14" s="64" t="s">
        <v>30</v>
      </c>
      <c r="C14" s="32">
        <v>92620</v>
      </c>
      <c r="D14" s="33" t="s">
        <v>62</v>
      </c>
      <c r="E14" s="12">
        <v>3</v>
      </c>
      <c r="F14" s="60" t="s">
        <v>40</v>
      </c>
      <c r="G14" s="62">
        <v>2855.4</v>
      </c>
      <c r="H14" s="63">
        <f t="shared" si="0"/>
        <v>3527.56116</v>
      </c>
      <c r="I14" s="61">
        <f t="shared" si="1"/>
        <v>10582.68348</v>
      </c>
      <c r="J14" s="11"/>
    </row>
    <row r="15" spans="1:10" ht="33.75" customHeight="1">
      <c r="A15" s="31" t="s">
        <v>50</v>
      </c>
      <c r="B15" s="64" t="s">
        <v>30</v>
      </c>
      <c r="C15" s="32">
        <v>94213</v>
      </c>
      <c r="D15" s="33" t="s">
        <v>63</v>
      </c>
      <c r="E15" s="12">
        <v>201.6</v>
      </c>
      <c r="F15" s="60" t="s">
        <v>26</v>
      </c>
      <c r="G15" s="62">
        <v>91.84</v>
      </c>
      <c r="H15" s="63">
        <f t="shared" si="0"/>
        <v>113.45913600000002</v>
      </c>
      <c r="I15" s="61">
        <f t="shared" si="1"/>
        <v>22873.3618176</v>
      </c>
      <c r="J15" s="11"/>
    </row>
    <row r="16" spans="1:10" ht="38.25" customHeight="1">
      <c r="A16" s="31" t="s">
        <v>51</v>
      </c>
      <c r="B16" s="64" t="s">
        <v>30</v>
      </c>
      <c r="C16" s="32">
        <v>92580</v>
      </c>
      <c r="D16" s="33" t="s">
        <v>91</v>
      </c>
      <c r="E16" s="12">
        <v>201.6</v>
      </c>
      <c r="F16" s="60" t="s">
        <v>26</v>
      </c>
      <c r="G16" s="62">
        <v>67.67</v>
      </c>
      <c r="H16" s="63">
        <f t="shared" si="0"/>
        <v>83.599518</v>
      </c>
      <c r="I16" s="61">
        <f t="shared" si="1"/>
        <v>16853.6628288</v>
      </c>
      <c r="J16" s="11"/>
    </row>
    <row r="17" spans="1:10" ht="35.25" customHeight="1">
      <c r="A17" s="91" t="s">
        <v>59</v>
      </c>
      <c r="B17" s="92" t="s">
        <v>30</v>
      </c>
      <c r="C17" s="93">
        <v>94227</v>
      </c>
      <c r="D17" s="94" t="s">
        <v>85</v>
      </c>
      <c r="E17" s="95">
        <v>22.1</v>
      </c>
      <c r="F17" s="60" t="s">
        <v>86</v>
      </c>
      <c r="G17" s="62">
        <v>73.64</v>
      </c>
      <c r="H17" s="62">
        <f t="shared" si="0"/>
        <v>90.974856</v>
      </c>
      <c r="I17" s="61">
        <f t="shared" si="1"/>
        <v>2010.5443176</v>
      </c>
      <c r="J17" s="11"/>
    </row>
    <row r="18" spans="1:10" ht="35.25" customHeight="1">
      <c r="A18" s="91" t="s">
        <v>84</v>
      </c>
      <c r="B18" s="92" t="s">
        <v>30</v>
      </c>
      <c r="C18" s="93">
        <v>94228</v>
      </c>
      <c r="D18" s="94" t="s">
        <v>83</v>
      </c>
      <c r="E18" s="95">
        <v>23.6</v>
      </c>
      <c r="F18" s="60" t="s">
        <v>86</v>
      </c>
      <c r="G18" s="62">
        <v>99</v>
      </c>
      <c r="H18" s="62">
        <f t="shared" si="0"/>
        <v>122.30460000000001</v>
      </c>
      <c r="I18" s="61">
        <f t="shared" si="1"/>
        <v>2886.3885600000003</v>
      </c>
      <c r="J18" s="11"/>
    </row>
    <row r="19" spans="1:10" ht="28.5" customHeight="1" thickBot="1">
      <c r="A19" s="72"/>
      <c r="B19" s="48"/>
      <c r="C19" s="74"/>
      <c r="D19" s="75"/>
      <c r="E19" s="44"/>
      <c r="F19" s="143" t="s">
        <v>28</v>
      </c>
      <c r="G19" s="144"/>
      <c r="H19" s="145"/>
      <c r="I19" s="121">
        <f>SUM(I12:I18)</f>
        <v>91164.69497640002</v>
      </c>
      <c r="J19" s="11"/>
    </row>
    <row r="20" spans="1:10" ht="19.5" customHeight="1" thickBot="1">
      <c r="A20" s="128"/>
      <c r="B20" s="129"/>
      <c r="C20" s="129"/>
      <c r="D20" s="129"/>
      <c r="E20" s="129"/>
      <c r="F20" s="129"/>
      <c r="G20" s="129"/>
      <c r="H20" s="129"/>
      <c r="I20" s="130"/>
      <c r="J20" s="11"/>
    </row>
    <row r="21" spans="1:10" ht="20.25" customHeight="1">
      <c r="A21" s="123" t="s">
        <v>67</v>
      </c>
      <c r="B21" s="117"/>
      <c r="C21" s="124"/>
      <c r="D21" s="125" t="s">
        <v>68</v>
      </c>
      <c r="E21" s="126"/>
      <c r="F21" s="119"/>
      <c r="G21" s="120"/>
      <c r="H21" s="120"/>
      <c r="I21" s="127"/>
      <c r="J21" s="11"/>
    </row>
    <row r="22" spans="1:10" ht="46.5" customHeight="1">
      <c r="A22" s="31" t="s">
        <v>41</v>
      </c>
      <c r="B22" s="60" t="s">
        <v>30</v>
      </c>
      <c r="C22" s="32">
        <v>103318</v>
      </c>
      <c r="D22" s="16" t="s">
        <v>87</v>
      </c>
      <c r="E22" s="12">
        <v>29.4</v>
      </c>
      <c r="F22" s="60" t="s">
        <v>26</v>
      </c>
      <c r="G22" s="62">
        <v>90.78</v>
      </c>
      <c r="H22" s="62">
        <f>G22*1.2354</f>
        <v>112.149612</v>
      </c>
      <c r="I22" s="61">
        <f>H22*E22</f>
        <v>3297.1985928</v>
      </c>
      <c r="J22" s="11"/>
    </row>
    <row r="23" spans="1:10" ht="46.5" customHeight="1">
      <c r="A23" s="31" t="s">
        <v>42</v>
      </c>
      <c r="B23" s="60" t="s">
        <v>30</v>
      </c>
      <c r="C23" s="32">
        <v>87879</v>
      </c>
      <c r="D23" s="16" t="s">
        <v>88</v>
      </c>
      <c r="E23" s="12">
        <v>58.8</v>
      </c>
      <c r="F23" s="60" t="s">
        <v>26</v>
      </c>
      <c r="G23" s="62">
        <v>4.08</v>
      </c>
      <c r="H23" s="62">
        <f>G23*1.2354</f>
        <v>5.040432</v>
      </c>
      <c r="I23" s="61">
        <f>H23*E23</f>
        <v>296.3774016</v>
      </c>
      <c r="J23" s="11"/>
    </row>
    <row r="24" spans="1:10" ht="68.25" customHeight="1">
      <c r="A24" s="31" t="s">
        <v>43</v>
      </c>
      <c r="B24" s="60" t="s">
        <v>30</v>
      </c>
      <c r="C24" s="32">
        <v>87529</v>
      </c>
      <c r="D24" s="16" t="s">
        <v>89</v>
      </c>
      <c r="E24" s="12">
        <v>58.8</v>
      </c>
      <c r="F24" s="60" t="s">
        <v>26</v>
      </c>
      <c r="G24" s="62">
        <v>34.17</v>
      </c>
      <c r="H24" s="62">
        <f>G24*1.2354</f>
        <v>42.213618000000004</v>
      </c>
      <c r="I24" s="61">
        <f>H24*E24</f>
        <v>2482.1607384</v>
      </c>
      <c r="J24" s="11"/>
    </row>
    <row r="25" spans="1:10" ht="44.25" customHeight="1">
      <c r="A25" s="91" t="s">
        <v>41</v>
      </c>
      <c r="B25" s="92" t="s">
        <v>30</v>
      </c>
      <c r="C25" s="93">
        <v>94213</v>
      </c>
      <c r="D25" s="94" t="s">
        <v>66</v>
      </c>
      <c r="E25" s="95">
        <v>227.98</v>
      </c>
      <c r="F25" s="60" t="s">
        <v>26</v>
      </c>
      <c r="G25" s="62">
        <v>91.84</v>
      </c>
      <c r="H25" s="62">
        <f t="shared" si="0"/>
        <v>113.45913600000002</v>
      </c>
      <c r="I25" s="96">
        <f t="shared" si="1"/>
        <v>25866.413825280004</v>
      </c>
      <c r="J25" s="11"/>
    </row>
    <row r="26" spans="1:10" ht="38.25" customHeight="1">
      <c r="A26" s="31" t="s">
        <v>42</v>
      </c>
      <c r="B26" s="64" t="s">
        <v>30</v>
      </c>
      <c r="C26" s="32">
        <v>92580</v>
      </c>
      <c r="D26" s="33" t="s">
        <v>90</v>
      </c>
      <c r="E26" s="95">
        <v>227.98</v>
      </c>
      <c r="F26" s="60" t="s">
        <v>26</v>
      </c>
      <c r="G26" s="62">
        <v>67.67</v>
      </c>
      <c r="H26" s="62">
        <f t="shared" si="0"/>
        <v>83.599518</v>
      </c>
      <c r="I26" s="96">
        <f t="shared" si="1"/>
        <v>19059.01811364</v>
      </c>
      <c r="J26" s="11"/>
    </row>
    <row r="27" spans="1:10" ht="29.25" customHeight="1">
      <c r="A27" s="31" t="s">
        <v>43</v>
      </c>
      <c r="B27" s="64" t="s">
        <v>30</v>
      </c>
      <c r="C27" s="32">
        <v>96546</v>
      </c>
      <c r="D27" s="98" t="s">
        <v>69</v>
      </c>
      <c r="E27" s="95">
        <v>25.2</v>
      </c>
      <c r="F27" s="97" t="s">
        <v>45</v>
      </c>
      <c r="G27" s="62">
        <v>14.75</v>
      </c>
      <c r="H27" s="62">
        <f t="shared" si="0"/>
        <v>18.22215</v>
      </c>
      <c r="I27" s="96">
        <f t="shared" si="1"/>
        <v>459.19818</v>
      </c>
      <c r="J27" s="11"/>
    </row>
    <row r="28" spans="1:10" ht="29.25" customHeight="1">
      <c r="A28" s="31" t="s">
        <v>48</v>
      </c>
      <c r="B28" s="64" t="s">
        <v>30</v>
      </c>
      <c r="C28" s="32">
        <v>108483</v>
      </c>
      <c r="D28" s="98" t="s">
        <v>70</v>
      </c>
      <c r="E28" s="95">
        <v>0.65</v>
      </c>
      <c r="F28" s="60" t="s">
        <v>47</v>
      </c>
      <c r="G28" s="62">
        <v>598.51</v>
      </c>
      <c r="H28" s="62">
        <f t="shared" si="0"/>
        <v>739.399254</v>
      </c>
      <c r="I28" s="96">
        <f t="shared" si="1"/>
        <v>480.60951510000007</v>
      </c>
      <c r="J28" s="11"/>
    </row>
    <row r="29" spans="1:10" ht="45.75" customHeight="1">
      <c r="A29" s="31" t="s">
        <v>49</v>
      </c>
      <c r="B29" s="64" t="s">
        <v>71</v>
      </c>
      <c r="C29" s="32"/>
      <c r="D29" s="33" t="s">
        <v>74</v>
      </c>
      <c r="E29" s="95">
        <v>1</v>
      </c>
      <c r="F29" s="60" t="s">
        <v>72</v>
      </c>
      <c r="G29" s="62">
        <v>12000</v>
      </c>
      <c r="H29" s="62">
        <f t="shared" si="0"/>
        <v>14824.800000000001</v>
      </c>
      <c r="I29" s="96">
        <f t="shared" si="1"/>
        <v>14824.800000000001</v>
      </c>
      <c r="J29" s="11"/>
    </row>
    <row r="30" spans="1:10" ht="58.5" customHeight="1">
      <c r="A30" s="31" t="s">
        <v>58</v>
      </c>
      <c r="B30" s="64" t="s">
        <v>71</v>
      </c>
      <c r="C30" s="32"/>
      <c r="D30" s="33" t="s">
        <v>73</v>
      </c>
      <c r="E30" s="95">
        <v>5</v>
      </c>
      <c r="F30" s="60" t="s">
        <v>72</v>
      </c>
      <c r="G30" s="62">
        <v>1752</v>
      </c>
      <c r="H30" s="62">
        <f t="shared" si="0"/>
        <v>2164.4208</v>
      </c>
      <c r="I30" s="96">
        <f t="shared" si="1"/>
        <v>10822.104</v>
      </c>
      <c r="J30" s="11"/>
    </row>
    <row r="31" spans="1:10" ht="21" customHeight="1" thickBot="1">
      <c r="A31" s="72"/>
      <c r="B31" s="48"/>
      <c r="C31" s="74"/>
      <c r="D31" s="75"/>
      <c r="E31" s="76"/>
      <c r="F31" s="149" t="s">
        <v>52</v>
      </c>
      <c r="G31" s="150"/>
      <c r="H31" s="151"/>
      <c r="I31" s="77">
        <f>SUM(I25:I30)</f>
        <v>71512.14363402</v>
      </c>
      <c r="J31" s="11"/>
    </row>
    <row r="32" spans="1:10" ht="15" customHeight="1" thickBot="1">
      <c r="A32" s="169"/>
      <c r="B32" s="122"/>
      <c r="C32" s="170"/>
      <c r="D32" s="171"/>
      <c r="E32" s="172"/>
      <c r="F32" s="173"/>
      <c r="G32" s="173"/>
      <c r="H32" s="173"/>
      <c r="I32" s="174"/>
      <c r="J32" s="11"/>
    </row>
    <row r="33" spans="1:10" ht="15.75" customHeight="1">
      <c r="A33" s="115" t="s">
        <v>75</v>
      </c>
      <c r="B33" s="116"/>
      <c r="C33" s="116"/>
      <c r="D33" s="117" t="s">
        <v>76</v>
      </c>
      <c r="E33" s="116"/>
      <c r="F33" s="116"/>
      <c r="G33" s="116"/>
      <c r="H33" s="116"/>
      <c r="I33" s="118"/>
      <c r="J33" s="11"/>
    </row>
    <row r="34" spans="1:10" ht="16.5" customHeight="1">
      <c r="A34" s="100" t="s">
        <v>54</v>
      </c>
      <c r="B34" s="108" t="s">
        <v>81</v>
      </c>
      <c r="C34" s="108">
        <v>4718</v>
      </c>
      <c r="D34" s="104" t="s">
        <v>77</v>
      </c>
      <c r="E34" s="107">
        <v>9.8</v>
      </c>
      <c r="F34" s="60" t="s">
        <v>47</v>
      </c>
      <c r="G34" s="62">
        <v>125</v>
      </c>
      <c r="H34" s="62">
        <f>G34*1.2354</f>
        <v>154.425</v>
      </c>
      <c r="I34" s="114">
        <f>H34*E34</f>
        <v>1513.3650000000002</v>
      </c>
      <c r="J34" s="11"/>
    </row>
    <row r="35" spans="1:10" ht="36.75" customHeight="1">
      <c r="A35" s="100" t="s">
        <v>55</v>
      </c>
      <c r="B35" s="108" t="s">
        <v>30</v>
      </c>
      <c r="C35" s="102">
        <v>21141</v>
      </c>
      <c r="D35" s="105" t="s">
        <v>78</v>
      </c>
      <c r="E35" s="107">
        <v>359.48</v>
      </c>
      <c r="F35" s="60" t="s">
        <v>26</v>
      </c>
      <c r="G35" s="62">
        <v>16.57</v>
      </c>
      <c r="H35" s="62">
        <f>G35*1.2354</f>
        <v>20.470578</v>
      </c>
      <c r="I35" s="114">
        <f>H35*E35</f>
        <v>7358.76337944</v>
      </c>
      <c r="J35" s="11"/>
    </row>
    <row r="36" spans="1:10" ht="26.25" customHeight="1">
      <c r="A36" s="100" t="s">
        <v>56</v>
      </c>
      <c r="B36" s="108" t="s">
        <v>30</v>
      </c>
      <c r="C36" s="99">
        <v>1527</v>
      </c>
      <c r="D36" s="105" t="s">
        <v>79</v>
      </c>
      <c r="E36" s="107">
        <v>26.15</v>
      </c>
      <c r="F36" s="60" t="s">
        <v>47</v>
      </c>
      <c r="G36" s="60">
        <v>457.39</v>
      </c>
      <c r="H36" s="62">
        <f>G36*1.2354</f>
        <v>565.059606</v>
      </c>
      <c r="I36" s="114">
        <f>H36*E36</f>
        <v>14776.3086969</v>
      </c>
      <c r="J36" s="11"/>
    </row>
    <row r="37" spans="1:10" ht="19.5" customHeight="1">
      <c r="A37" s="101" t="s">
        <v>57</v>
      </c>
      <c r="B37" s="108" t="s">
        <v>30</v>
      </c>
      <c r="C37" s="103">
        <v>42408</v>
      </c>
      <c r="D37" s="106" t="s">
        <v>80</v>
      </c>
      <c r="E37" s="107">
        <v>326.8</v>
      </c>
      <c r="F37" s="60" t="s">
        <v>26</v>
      </c>
      <c r="G37" s="60">
        <v>2.29</v>
      </c>
      <c r="H37" s="62">
        <f>G37*1.2354</f>
        <v>2.829066</v>
      </c>
      <c r="I37" s="114">
        <f>H37*E37</f>
        <v>924.5387688000001</v>
      </c>
      <c r="J37" s="11"/>
    </row>
    <row r="38" spans="1:10" ht="13.5" customHeight="1" thickBot="1">
      <c r="A38" s="72"/>
      <c r="B38" s="73"/>
      <c r="C38" s="74"/>
      <c r="D38" s="75"/>
      <c r="E38" s="76"/>
      <c r="F38" s="149" t="s">
        <v>82</v>
      </c>
      <c r="G38" s="150"/>
      <c r="H38" s="151"/>
      <c r="I38" s="77">
        <f>SUM(I34:I37)</f>
        <v>24572.97584514</v>
      </c>
      <c r="J38" s="11"/>
    </row>
    <row r="39" spans="1:10" ht="19.5" customHeight="1" thickBot="1">
      <c r="A39" s="128"/>
      <c r="B39" s="129"/>
      <c r="C39" s="129"/>
      <c r="D39" s="129"/>
      <c r="E39" s="129"/>
      <c r="F39" s="129"/>
      <c r="G39" s="129"/>
      <c r="H39" s="129"/>
      <c r="I39" s="130"/>
      <c r="J39" s="11"/>
    </row>
    <row r="40" spans="1:10" ht="14.25" customHeight="1">
      <c r="A40" s="115" t="s">
        <v>92</v>
      </c>
      <c r="B40" s="116"/>
      <c r="C40" s="116"/>
      <c r="D40" s="117" t="s">
        <v>93</v>
      </c>
      <c r="E40" s="116"/>
      <c r="F40" s="116"/>
      <c r="G40" s="116"/>
      <c r="H40" s="116"/>
      <c r="I40" s="118"/>
      <c r="J40" s="11"/>
    </row>
    <row r="41" spans="1:10" ht="22.5" customHeight="1">
      <c r="A41" s="176" t="s">
        <v>94</v>
      </c>
      <c r="B41" s="60" t="s">
        <v>30</v>
      </c>
      <c r="C41" s="60">
        <v>1022</v>
      </c>
      <c r="D41" s="16" t="s">
        <v>96</v>
      </c>
      <c r="E41" s="60">
        <v>175.5</v>
      </c>
      <c r="F41" s="60" t="s">
        <v>86</v>
      </c>
      <c r="G41" s="62">
        <v>3.23</v>
      </c>
      <c r="H41" s="62">
        <f>G41*1.2354</f>
        <v>3.990342</v>
      </c>
      <c r="I41" s="114">
        <f>H41*E41</f>
        <v>700.305021</v>
      </c>
      <c r="J41" s="11"/>
    </row>
    <row r="42" spans="1:10" ht="19.5" customHeight="1">
      <c r="A42" s="176" t="s">
        <v>95</v>
      </c>
      <c r="B42" s="60" t="s">
        <v>30</v>
      </c>
      <c r="C42" s="60">
        <v>2687</v>
      </c>
      <c r="D42" s="175" t="s">
        <v>97</v>
      </c>
      <c r="E42" s="60">
        <v>58.5</v>
      </c>
      <c r="F42" s="60" t="s">
        <v>86</v>
      </c>
      <c r="G42" s="62">
        <v>1.98</v>
      </c>
      <c r="H42" s="62">
        <f>G42*1.2354</f>
        <v>2.446092</v>
      </c>
      <c r="I42" s="114">
        <f>H42*E42</f>
        <v>143.096382</v>
      </c>
      <c r="J42" s="11"/>
    </row>
    <row r="43" spans="1:10" ht="35.25" customHeight="1">
      <c r="A43" s="176" t="s">
        <v>98</v>
      </c>
      <c r="B43" s="60" t="s">
        <v>30</v>
      </c>
      <c r="C43" s="60">
        <v>38073</v>
      </c>
      <c r="D43" s="16" t="s">
        <v>99</v>
      </c>
      <c r="E43" s="60">
        <v>1</v>
      </c>
      <c r="F43" s="60" t="s">
        <v>72</v>
      </c>
      <c r="G43" s="62">
        <v>25.08</v>
      </c>
      <c r="H43" s="62">
        <f>G43*1.2354</f>
        <v>30.983832</v>
      </c>
      <c r="I43" s="114">
        <f>H43*E43</f>
        <v>30.983832</v>
      </c>
      <c r="J43" s="11"/>
    </row>
    <row r="44" spans="1:10" ht="22.5">
      <c r="A44" s="176" t="s">
        <v>100</v>
      </c>
      <c r="B44" s="60" t="s">
        <v>30</v>
      </c>
      <c r="C44" s="60">
        <v>12147</v>
      </c>
      <c r="D44" s="16" t="s">
        <v>101</v>
      </c>
      <c r="E44" s="60">
        <v>1</v>
      </c>
      <c r="F44" s="60" t="s">
        <v>72</v>
      </c>
      <c r="G44" s="62">
        <v>15.08</v>
      </c>
      <c r="H44" s="62">
        <f>G44*1.2354</f>
        <v>18.629832</v>
      </c>
      <c r="I44" s="114">
        <f>H44*E44</f>
        <v>18.629832</v>
      </c>
      <c r="J44" s="11"/>
    </row>
    <row r="45" spans="1:10" ht="27.75" customHeight="1">
      <c r="A45" s="176" t="s">
        <v>102</v>
      </c>
      <c r="B45" s="60" t="s">
        <v>30</v>
      </c>
      <c r="C45" s="60">
        <v>39391</v>
      </c>
      <c r="D45" s="16" t="s">
        <v>103</v>
      </c>
      <c r="E45" s="60">
        <v>8</v>
      </c>
      <c r="F45" s="60" t="s">
        <v>72</v>
      </c>
      <c r="G45" s="62">
        <v>46.58</v>
      </c>
      <c r="H45" s="62">
        <f>G45*1.2354</f>
        <v>57.544932</v>
      </c>
      <c r="I45" s="114">
        <f>H45*E45</f>
        <v>460.359456</v>
      </c>
      <c r="J45" s="11"/>
    </row>
    <row r="46" spans="1:10" ht="18" customHeight="1" thickBot="1">
      <c r="A46" s="177"/>
      <c r="B46" s="178"/>
      <c r="C46" s="178"/>
      <c r="D46" s="43"/>
      <c r="E46" s="178"/>
      <c r="F46" s="178"/>
      <c r="G46" s="179" t="s">
        <v>104</v>
      </c>
      <c r="H46" s="179"/>
      <c r="I46" s="180">
        <f>SUM(I41:I45)</f>
        <v>1353.374523</v>
      </c>
      <c r="J46" s="11"/>
    </row>
    <row r="47" spans="1:10" ht="19.5" customHeight="1" thickBot="1">
      <c r="A47" s="159"/>
      <c r="B47" s="160"/>
      <c r="C47" s="160"/>
      <c r="D47" s="160"/>
      <c r="E47" s="160"/>
      <c r="F47" s="160"/>
      <c r="G47" s="160"/>
      <c r="H47" s="160"/>
      <c r="I47" s="161"/>
      <c r="J47" s="11"/>
    </row>
    <row r="48" spans="1:10" ht="18" customHeight="1" thickBot="1">
      <c r="A48" s="109"/>
      <c r="B48" s="110"/>
      <c r="C48" s="111"/>
      <c r="D48" s="112"/>
      <c r="E48" s="156" t="s">
        <v>29</v>
      </c>
      <c r="F48" s="157"/>
      <c r="G48" s="157"/>
      <c r="H48" s="158"/>
      <c r="I48" s="113">
        <f>SUM(I46,I38,I31,I19,I9)</f>
        <v>188829.68897856004</v>
      </c>
      <c r="J48" s="11"/>
    </row>
    <row r="49" spans="1:10" ht="18" customHeight="1">
      <c r="A49" s="181"/>
      <c r="B49" s="182"/>
      <c r="C49" s="182"/>
      <c r="D49" s="182"/>
      <c r="E49" s="182"/>
      <c r="F49" s="182"/>
      <c r="G49" s="182"/>
      <c r="H49" s="182"/>
      <c r="I49" s="183"/>
      <c r="J49" s="11"/>
    </row>
    <row r="50" spans="1:10" ht="18" customHeight="1" thickBot="1">
      <c r="A50" s="184"/>
      <c r="B50" s="185"/>
      <c r="C50" s="185"/>
      <c r="D50" s="185"/>
      <c r="E50" s="185"/>
      <c r="F50" s="185"/>
      <c r="G50" s="185"/>
      <c r="H50" s="185"/>
      <c r="I50" s="186"/>
      <c r="J50" s="11"/>
    </row>
    <row r="51" spans="1:11" ht="18" customHeight="1">
      <c r="A51" s="6"/>
      <c r="B51" s="6"/>
      <c r="K51" s="10"/>
    </row>
    <row r="52" spans="3:10" s="6" customFormat="1" ht="18" customHeight="1">
      <c r="C52" s="7"/>
      <c r="D52" s="3"/>
      <c r="E52" s="1"/>
      <c r="F52" s="1"/>
      <c r="G52" s="1"/>
      <c r="H52" s="1"/>
      <c r="I52" s="1"/>
      <c r="J52" s="11"/>
    </row>
    <row r="53" spans="1:10" ht="24.75" customHeight="1">
      <c r="A53" s="6"/>
      <c r="B53" s="6"/>
      <c r="J53" s="11"/>
    </row>
    <row r="54" ht="18" customHeight="1">
      <c r="J54" s="11"/>
    </row>
    <row r="55" ht="18" customHeight="1">
      <c r="J55" s="11"/>
    </row>
    <row r="56" ht="12.75">
      <c r="J56" s="11"/>
    </row>
    <row r="57" spans="1:10" s="6" customFormat="1" ht="18.75" customHeight="1">
      <c r="A57" s="1"/>
      <c r="B57" s="1"/>
      <c r="C57" s="7"/>
      <c r="D57" s="1"/>
      <c r="E57" s="1"/>
      <c r="F57" s="1"/>
      <c r="G57" s="1"/>
      <c r="H57" s="1"/>
      <c r="I57" s="1"/>
      <c r="J57" s="11"/>
    </row>
    <row r="58" spans="1:10" s="2" customFormat="1" ht="18" customHeight="1">
      <c r="A58" s="1"/>
      <c r="B58" s="1"/>
      <c r="C58" s="7"/>
      <c r="D58" s="1"/>
      <c r="E58" s="1"/>
      <c r="F58" s="1"/>
      <c r="G58" s="1"/>
      <c r="H58" s="1"/>
      <c r="I58" s="1"/>
      <c r="J58" s="11"/>
    </row>
    <row r="59" spans="1:10" s="2" customFormat="1" ht="12.75">
      <c r="A59" s="1"/>
      <c r="B59" s="1"/>
      <c r="C59" s="7"/>
      <c r="D59" s="1"/>
      <c r="E59" s="1"/>
      <c r="F59" s="1"/>
      <c r="G59" s="1"/>
      <c r="H59" s="1"/>
      <c r="I59" s="1"/>
      <c r="J59" s="11"/>
    </row>
    <row r="60" ht="12.75">
      <c r="J60" s="11"/>
    </row>
    <row r="61" spans="1:10" s="2" customFormat="1" ht="18" customHeight="1">
      <c r="A61" s="1"/>
      <c r="B61" s="1"/>
      <c r="C61" s="7"/>
      <c r="D61" s="1"/>
      <c r="E61" s="1"/>
      <c r="F61" s="1"/>
      <c r="G61" s="1"/>
      <c r="H61" s="1"/>
      <c r="I61" s="1"/>
      <c r="J61" s="11"/>
    </row>
    <row r="62" spans="1:10" s="2" customFormat="1" ht="24.75" customHeight="1">
      <c r="A62" s="1"/>
      <c r="B62" s="1"/>
      <c r="C62" s="7"/>
      <c r="D62" s="1"/>
      <c r="E62" s="1"/>
      <c r="F62" s="1"/>
      <c r="G62" s="1"/>
      <c r="H62" s="1"/>
      <c r="I62" s="1"/>
      <c r="J62" s="11"/>
    </row>
    <row r="63" spans="1:10" s="2" customFormat="1" ht="24.75" customHeight="1">
      <c r="A63" s="1"/>
      <c r="B63" s="1"/>
      <c r="C63" s="7"/>
      <c r="D63" s="1"/>
      <c r="E63" s="1"/>
      <c r="F63" s="1"/>
      <c r="G63" s="1"/>
      <c r="H63" s="1"/>
      <c r="I63" s="1"/>
      <c r="J63" s="11"/>
    </row>
    <row r="64" spans="1:10" s="2" customFormat="1" ht="18" customHeight="1">
      <c r="A64" s="1"/>
      <c r="B64" s="1"/>
      <c r="C64" s="7"/>
      <c r="D64" s="1"/>
      <c r="E64" s="1"/>
      <c r="F64" s="1"/>
      <c r="G64" s="1"/>
      <c r="H64" s="1"/>
      <c r="I64" s="1"/>
      <c r="J64" s="11"/>
    </row>
    <row r="65" spans="1:10" s="2" customFormat="1" ht="18" customHeight="1">
      <c r="A65" s="1"/>
      <c r="B65" s="1"/>
      <c r="C65" s="7"/>
      <c r="D65" s="1"/>
      <c r="E65" s="1"/>
      <c r="F65" s="1"/>
      <c r="G65" s="1"/>
      <c r="H65" s="1"/>
      <c r="I65" s="1"/>
      <c r="J65" s="11"/>
    </row>
    <row r="66" spans="1:10" s="2" customFormat="1" ht="24.75" customHeight="1">
      <c r="A66" s="1"/>
      <c r="B66" s="1"/>
      <c r="C66" s="7"/>
      <c r="D66" s="1"/>
      <c r="E66" s="1"/>
      <c r="F66" s="1"/>
      <c r="G66" s="1"/>
      <c r="H66" s="1"/>
      <c r="I66" s="1"/>
      <c r="J66" s="11"/>
    </row>
    <row r="67" spans="1:10" s="2" customFormat="1" ht="18" customHeight="1">
      <c r="A67" s="1"/>
      <c r="B67" s="1"/>
      <c r="C67" s="7"/>
      <c r="D67" s="1"/>
      <c r="E67" s="1"/>
      <c r="F67" s="1"/>
      <c r="G67" s="1"/>
      <c r="H67" s="1"/>
      <c r="I67" s="1"/>
      <c r="J67" s="11"/>
    </row>
    <row r="68" spans="1:10" s="2" customFormat="1" ht="72" customHeight="1">
      <c r="A68" s="1"/>
      <c r="B68" s="1"/>
      <c r="C68" s="7"/>
      <c r="D68" s="1"/>
      <c r="E68" s="1"/>
      <c r="F68" s="1"/>
      <c r="G68" s="1"/>
      <c r="H68" s="1"/>
      <c r="I68" s="1"/>
      <c r="J68" s="11"/>
    </row>
    <row r="69" ht="24.75" customHeight="1">
      <c r="J69" s="11"/>
    </row>
    <row r="70" spans="1:10" s="2" customFormat="1" ht="24.75" customHeight="1">
      <c r="A70" s="1"/>
      <c r="B70" s="1"/>
      <c r="C70" s="7"/>
      <c r="D70" s="1"/>
      <c r="E70" s="1"/>
      <c r="F70" s="1"/>
      <c r="G70" s="1"/>
      <c r="H70" s="1"/>
      <c r="I70" s="1"/>
      <c r="J70" s="11"/>
    </row>
    <row r="71" spans="1:10" s="2" customFormat="1" ht="24.75" customHeight="1">
      <c r="A71" s="1"/>
      <c r="B71" s="1"/>
      <c r="C71" s="7"/>
      <c r="D71" s="1"/>
      <c r="E71" s="1"/>
      <c r="F71" s="1"/>
      <c r="G71" s="1"/>
      <c r="H71" s="1"/>
      <c r="I71" s="1"/>
      <c r="J71" s="11"/>
    </row>
    <row r="72" spans="1:10" s="2" customFormat="1" ht="18" customHeight="1">
      <c r="A72" s="1"/>
      <c r="B72" s="1"/>
      <c r="C72" s="7"/>
      <c r="D72" s="1"/>
      <c r="E72" s="1"/>
      <c r="F72" s="1"/>
      <c r="G72" s="1"/>
      <c r="H72" s="1"/>
      <c r="I72" s="1"/>
      <c r="J72" s="11"/>
    </row>
    <row r="73" spans="1:10" s="2" customFormat="1" ht="18" customHeight="1">
      <c r="A73" s="1"/>
      <c r="B73" s="1"/>
      <c r="C73" s="7"/>
      <c r="D73" s="1"/>
      <c r="E73" s="1"/>
      <c r="F73" s="1"/>
      <c r="G73" s="1"/>
      <c r="H73" s="1"/>
      <c r="I73" s="1"/>
      <c r="J73" s="11"/>
    </row>
    <row r="74" spans="1:10" s="2" customFormat="1" ht="18" customHeight="1">
      <c r="A74" s="1"/>
      <c r="B74" s="1"/>
      <c r="C74" s="7"/>
      <c r="D74" s="1"/>
      <c r="E74" s="1"/>
      <c r="F74" s="1"/>
      <c r="G74" s="1"/>
      <c r="H74" s="1"/>
      <c r="I74" s="1"/>
      <c r="J74" s="11"/>
    </row>
    <row r="75" spans="1:10" s="2" customFormat="1" ht="18" customHeight="1">
      <c r="A75" s="1"/>
      <c r="B75" s="1"/>
      <c r="C75" s="7"/>
      <c r="D75" s="1"/>
      <c r="E75" s="1"/>
      <c r="F75" s="1"/>
      <c r="G75" s="1"/>
      <c r="H75" s="1"/>
      <c r="I75" s="1"/>
      <c r="J75" s="11"/>
    </row>
    <row r="76" spans="1:10" s="2" customFormat="1" ht="18" customHeight="1">
      <c r="A76" s="1"/>
      <c r="B76" s="1"/>
      <c r="C76" s="7"/>
      <c r="D76" s="1"/>
      <c r="E76" s="1"/>
      <c r="F76" s="1"/>
      <c r="G76" s="1"/>
      <c r="H76" s="1"/>
      <c r="I76" s="1"/>
      <c r="J76" s="11"/>
    </row>
    <row r="77" spans="1:10" s="2" customFormat="1" ht="18" customHeight="1">
      <c r="A77" s="1"/>
      <c r="B77" s="1"/>
      <c r="C77" s="7"/>
      <c r="D77" s="1"/>
      <c r="E77" s="1"/>
      <c r="F77" s="1"/>
      <c r="G77" s="1"/>
      <c r="H77" s="1"/>
      <c r="I77" s="1"/>
      <c r="J77" s="11"/>
    </row>
    <row r="78" spans="1:10" s="2" customFormat="1" ht="18" customHeight="1">
      <c r="A78" s="1"/>
      <c r="B78" s="1"/>
      <c r="C78" s="7"/>
      <c r="D78" s="1"/>
      <c r="E78" s="1"/>
      <c r="F78" s="1"/>
      <c r="G78" s="1"/>
      <c r="H78" s="1"/>
      <c r="I78" s="1"/>
      <c r="J78" s="11"/>
    </row>
    <row r="79" spans="1:10" s="2" customFormat="1" ht="18" customHeight="1">
      <c r="A79" s="1"/>
      <c r="B79" s="1"/>
      <c r="C79" s="7"/>
      <c r="D79" s="1"/>
      <c r="E79" s="1"/>
      <c r="F79" s="1"/>
      <c r="G79" s="1"/>
      <c r="H79" s="1"/>
      <c r="I79" s="1"/>
      <c r="J79" s="11"/>
    </row>
    <row r="80" ht="12.75">
      <c r="J80" s="11"/>
    </row>
    <row r="81" spans="1:10" s="2" customFormat="1" ht="18" customHeight="1">
      <c r="A81" s="1"/>
      <c r="B81" s="1"/>
      <c r="C81" s="7"/>
      <c r="D81" s="1"/>
      <c r="E81" s="1"/>
      <c r="F81" s="1"/>
      <c r="G81" s="1"/>
      <c r="H81" s="1"/>
      <c r="I81" s="1"/>
      <c r="J81" s="11"/>
    </row>
    <row r="82" spans="1:10" s="2" customFormat="1" ht="18" customHeight="1">
      <c r="A82" s="1"/>
      <c r="B82" s="1"/>
      <c r="C82" s="7"/>
      <c r="D82" s="1"/>
      <c r="E82" s="1"/>
      <c r="F82" s="1"/>
      <c r="G82" s="1"/>
      <c r="H82" s="1"/>
      <c r="I82" s="1"/>
      <c r="J82" s="11"/>
    </row>
    <row r="83" spans="1:10" s="2" customFormat="1" ht="12.75">
      <c r="A83" s="1"/>
      <c r="B83" s="1"/>
      <c r="C83" s="7"/>
      <c r="D83" s="1"/>
      <c r="E83" s="1"/>
      <c r="F83" s="1"/>
      <c r="G83" s="1"/>
      <c r="H83" s="1"/>
      <c r="I83" s="1"/>
      <c r="J83" s="11"/>
    </row>
    <row r="84" spans="1:10" s="2" customFormat="1" ht="18" customHeight="1">
      <c r="A84" s="1"/>
      <c r="B84" s="1"/>
      <c r="C84" s="7"/>
      <c r="D84" s="1"/>
      <c r="E84" s="1"/>
      <c r="F84" s="1"/>
      <c r="G84" s="1"/>
      <c r="H84" s="1"/>
      <c r="I84" s="1"/>
      <c r="J84" s="11"/>
    </row>
    <row r="85" spans="1:10" s="2" customFormat="1" ht="18" customHeight="1">
      <c r="A85" s="1"/>
      <c r="B85" s="1"/>
      <c r="C85" s="7"/>
      <c r="D85" s="1"/>
      <c r="E85" s="1"/>
      <c r="F85" s="1"/>
      <c r="G85" s="1"/>
      <c r="H85" s="1"/>
      <c r="I85" s="1"/>
      <c r="J85" s="11"/>
    </row>
    <row r="86" spans="1:10" s="2" customFormat="1" ht="32.25" customHeight="1">
      <c r="A86" s="1"/>
      <c r="B86" s="1"/>
      <c r="C86" s="7"/>
      <c r="D86" s="1"/>
      <c r="E86" s="1"/>
      <c r="F86" s="1"/>
      <c r="G86" s="1"/>
      <c r="H86" s="1"/>
      <c r="I86" s="1"/>
      <c r="J86" s="11"/>
    </row>
    <row r="87" spans="1:10" s="2" customFormat="1" ht="12.75">
      <c r="A87" s="1"/>
      <c r="B87" s="1"/>
      <c r="C87" s="7"/>
      <c r="D87" s="1"/>
      <c r="E87" s="1"/>
      <c r="F87" s="1"/>
      <c r="G87" s="1"/>
      <c r="H87" s="1"/>
      <c r="I87" s="1"/>
      <c r="J87" s="11"/>
    </row>
    <row r="88" spans="1:10" s="2" customFormat="1" ht="12.75">
      <c r="A88" s="1"/>
      <c r="B88" s="1"/>
      <c r="C88" s="7"/>
      <c r="D88" s="1"/>
      <c r="E88" s="1"/>
      <c r="F88" s="1"/>
      <c r="G88" s="1"/>
      <c r="H88" s="1"/>
      <c r="I88" s="1"/>
      <c r="J88" s="11"/>
    </row>
    <row r="89" spans="1:10" s="2" customFormat="1" ht="12.75">
      <c r="A89" s="1"/>
      <c r="B89" s="1"/>
      <c r="C89" s="7"/>
      <c r="D89" s="1"/>
      <c r="E89" s="1"/>
      <c r="F89" s="1"/>
      <c r="G89" s="1"/>
      <c r="H89" s="1"/>
      <c r="I89" s="1"/>
      <c r="J89" s="11"/>
    </row>
    <row r="90" spans="1:10" s="2" customFormat="1" ht="12.75">
      <c r="A90" s="1"/>
      <c r="B90" s="1"/>
      <c r="C90" s="7"/>
      <c r="D90" s="1"/>
      <c r="E90" s="1"/>
      <c r="F90" s="1"/>
      <c r="G90" s="1"/>
      <c r="H90" s="1"/>
      <c r="I90" s="1"/>
      <c r="J90" s="11"/>
    </row>
    <row r="91" spans="1:10" s="2" customFormat="1" ht="18" customHeight="1">
      <c r="A91" s="1"/>
      <c r="B91" s="1"/>
      <c r="C91" s="7"/>
      <c r="D91" s="1"/>
      <c r="E91" s="1"/>
      <c r="F91" s="1"/>
      <c r="G91" s="1"/>
      <c r="H91" s="1"/>
      <c r="I91" s="1"/>
      <c r="J91" s="11"/>
    </row>
    <row r="92" spans="1:10" s="2" customFormat="1" ht="18" customHeight="1">
      <c r="A92" s="1"/>
      <c r="B92" s="1"/>
      <c r="C92" s="7"/>
      <c r="D92" s="1"/>
      <c r="E92" s="1"/>
      <c r="F92" s="1"/>
      <c r="G92" s="1"/>
      <c r="H92" s="1"/>
      <c r="I92" s="1"/>
      <c r="J92" s="11"/>
    </row>
    <row r="93" spans="1:10" s="2" customFormat="1" ht="18" customHeight="1">
      <c r="A93" s="1"/>
      <c r="B93" s="1"/>
      <c r="C93" s="7"/>
      <c r="D93" s="1"/>
      <c r="E93" s="1"/>
      <c r="F93" s="1"/>
      <c r="G93" s="1"/>
      <c r="H93" s="1"/>
      <c r="I93" s="1"/>
      <c r="J93" s="11"/>
    </row>
    <row r="94" spans="1:10" s="2" customFormat="1" ht="18" customHeight="1">
      <c r="A94" s="1"/>
      <c r="B94" s="1"/>
      <c r="C94" s="7"/>
      <c r="D94" s="1"/>
      <c r="E94" s="1"/>
      <c r="F94" s="1"/>
      <c r="G94" s="1"/>
      <c r="H94" s="1"/>
      <c r="I94" s="1"/>
      <c r="J94" s="11"/>
    </row>
    <row r="95" spans="1:10" s="2" customFormat="1" ht="18" customHeight="1">
      <c r="A95" s="1"/>
      <c r="B95" s="1"/>
      <c r="C95" s="7"/>
      <c r="D95" s="1"/>
      <c r="E95" s="1"/>
      <c r="F95" s="1"/>
      <c r="G95" s="1"/>
      <c r="H95" s="1"/>
      <c r="I95" s="1"/>
      <c r="J95" s="11"/>
    </row>
    <row r="96" spans="1:10" s="2" customFormat="1" ht="18" customHeight="1">
      <c r="A96" s="1"/>
      <c r="B96" s="1"/>
      <c r="C96" s="7"/>
      <c r="D96" s="1"/>
      <c r="E96" s="1"/>
      <c r="F96" s="1"/>
      <c r="G96" s="1"/>
      <c r="H96" s="1"/>
      <c r="I96" s="1"/>
      <c r="J96" s="11"/>
    </row>
    <row r="97" spans="1:10" s="2" customFormat="1" ht="18" customHeight="1">
      <c r="A97" s="1"/>
      <c r="B97" s="1"/>
      <c r="C97" s="7"/>
      <c r="D97" s="1"/>
      <c r="E97" s="1"/>
      <c r="F97" s="1"/>
      <c r="G97" s="1"/>
      <c r="H97" s="1"/>
      <c r="I97" s="1"/>
      <c r="J97" s="11"/>
    </row>
    <row r="98" spans="1:10" s="2" customFormat="1" ht="12.75">
      <c r="A98" s="1"/>
      <c r="B98" s="1"/>
      <c r="C98" s="7"/>
      <c r="D98" s="1"/>
      <c r="E98" s="1"/>
      <c r="F98" s="1"/>
      <c r="G98" s="1"/>
      <c r="H98" s="1"/>
      <c r="I98" s="1"/>
      <c r="J98" s="11"/>
    </row>
    <row r="99" spans="1:10" s="2" customFormat="1" ht="18" customHeight="1">
      <c r="A99" s="1"/>
      <c r="B99" s="1"/>
      <c r="C99" s="7"/>
      <c r="D99" s="1"/>
      <c r="E99" s="1"/>
      <c r="F99" s="1"/>
      <c r="G99" s="1"/>
      <c r="H99" s="1"/>
      <c r="I99" s="1"/>
      <c r="J99" s="11"/>
    </row>
    <row r="100" spans="1:10" s="2" customFormat="1" ht="18" customHeight="1">
      <c r="A100" s="1"/>
      <c r="B100" s="1"/>
      <c r="C100" s="7"/>
      <c r="D100" s="1"/>
      <c r="E100" s="1"/>
      <c r="F100" s="1"/>
      <c r="G100" s="1"/>
      <c r="H100" s="1"/>
      <c r="I100" s="1"/>
      <c r="J100" s="11"/>
    </row>
    <row r="101" spans="1:10" s="2" customFormat="1" ht="18" customHeight="1">
      <c r="A101" s="1"/>
      <c r="B101" s="1"/>
      <c r="C101" s="7"/>
      <c r="D101" s="1"/>
      <c r="E101" s="1"/>
      <c r="F101" s="1"/>
      <c r="G101" s="1"/>
      <c r="H101" s="1"/>
      <c r="I101" s="1"/>
      <c r="J101" s="11"/>
    </row>
    <row r="102" spans="1:10" s="2" customFormat="1" ht="18" customHeight="1">
      <c r="A102" s="1"/>
      <c r="B102" s="1"/>
      <c r="C102" s="7"/>
      <c r="D102" s="1"/>
      <c r="E102" s="1"/>
      <c r="F102" s="1"/>
      <c r="G102" s="1"/>
      <c r="H102" s="1"/>
      <c r="I102" s="1"/>
      <c r="J102" s="11"/>
    </row>
    <row r="103" spans="1:10" s="2" customFormat="1" ht="18" customHeight="1">
      <c r="A103" s="1"/>
      <c r="B103" s="1"/>
      <c r="C103" s="7"/>
      <c r="D103" s="1"/>
      <c r="E103" s="1"/>
      <c r="F103" s="1"/>
      <c r="G103" s="1"/>
      <c r="H103" s="1"/>
      <c r="I103" s="1"/>
      <c r="J103" s="11"/>
    </row>
    <row r="104" spans="1:10" s="2" customFormat="1" ht="18" customHeight="1">
      <c r="A104" s="1"/>
      <c r="B104" s="1"/>
      <c r="C104" s="7"/>
      <c r="D104" s="1"/>
      <c r="E104" s="1"/>
      <c r="F104" s="1"/>
      <c r="G104" s="1"/>
      <c r="H104" s="1"/>
      <c r="I104" s="1"/>
      <c r="J104" s="11"/>
    </row>
    <row r="105" spans="1:10" s="2" customFormat="1" ht="18" customHeight="1">
      <c r="A105" s="1"/>
      <c r="B105" s="1"/>
      <c r="C105" s="7"/>
      <c r="D105" s="1"/>
      <c r="E105" s="1"/>
      <c r="F105" s="1"/>
      <c r="G105" s="1"/>
      <c r="H105" s="1"/>
      <c r="I105" s="1"/>
      <c r="J105" s="11"/>
    </row>
    <row r="106" spans="1:10" s="2" customFormat="1" ht="18" customHeight="1">
      <c r="A106" s="1"/>
      <c r="B106" s="1"/>
      <c r="C106" s="7"/>
      <c r="D106" s="1"/>
      <c r="E106" s="1"/>
      <c r="F106" s="1"/>
      <c r="G106" s="1"/>
      <c r="H106" s="1"/>
      <c r="I106" s="1"/>
      <c r="J106" s="11"/>
    </row>
    <row r="107" spans="1:10" s="2" customFormat="1" ht="18" customHeight="1">
      <c r="A107" s="1"/>
      <c r="B107" s="1"/>
      <c r="C107" s="7"/>
      <c r="D107" s="1"/>
      <c r="E107" s="1"/>
      <c r="F107" s="1"/>
      <c r="G107" s="1"/>
      <c r="H107" s="1"/>
      <c r="I107" s="1"/>
      <c r="J107" s="11"/>
    </row>
    <row r="108" spans="1:10" s="2" customFormat="1" ht="18" customHeight="1">
      <c r="A108" s="1"/>
      <c r="B108" s="1"/>
      <c r="C108" s="7"/>
      <c r="D108" s="1"/>
      <c r="E108" s="1"/>
      <c r="F108" s="1"/>
      <c r="G108" s="1"/>
      <c r="H108" s="1"/>
      <c r="I108" s="1"/>
      <c r="J108" s="11"/>
    </row>
    <row r="109" ht="12.75">
      <c r="L109" s="10"/>
    </row>
    <row r="110" ht="12.75">
      <c r="J110" s="11"/>
    </row>
    <row r="115" ht="12.75">
      <c r="L115" s="10"/>
    </row>
  </sheetData>
  <sheetProtection/>
  <mergeCells count="19">
    <mergeCell ref="G46:H46"/>
    <mergeCell ref="A47:I47"/>
    <mergeCell ref="A1:I1"/>
    <mergeCell ref="F31:H31"/>
    <mergeCell ref="E5:I5"/>
    <mergeCell ref="F4:I4"/>
    <mergeCell ref="F38:H38"/>
    <mergeCell ref="E48:H48"/>
    <mergeCell ref="A39:I39"/>
    <mergeCell ref="A20:I20"/>
    <mergeCell ref="A10:I10"/>
    <mergeCell ref="A2:C2"/>
    <mergeCell ref="A3:C3"/>
    <mergeCell ref="A4:C4"/>
    <mergeCell ref="A5:C5"/>
    <mergeCell ref="D2:I2"/>
    <mergeCell ref="D3:I3"/>
    <mergeCell ref="F19:H19"/>
    <mergeCell ref="F9:H9"/>
  </mergeCells>
  <printOptions horizontalCentered="1"/>
  <pageMargins left="0.5905511811023623" right="0.3937007874015748" top="1.1811023622047245" bottom="0.7874015748031497" header="0.7874015748031497" footer="0.3937007874015748"/>
  <pageSetup horizontalDpi="600" verticalDpi="600" orientation="portrait" paperSize="9" scale="98" r:id="rId4"/>
  <headerFooter alignWithMargins="0">
    <oddHeader>&amp;RPágina &amp;P de &amp;N</oddHeader>
  </headerFooter>
  <drawing r:id="rId3"/>
  <legacyDrawing r:id="rId2"/>
  <oleObjects>
    <oleObject progId="AutoCAD.Drawing.16" shapeId="14946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="120" zoomScaleNormal="120" zoomScaleSheetLayoutView="100" zoomScalePageLayoutView="0" workbookViewId="0" topLeftCell="A1">
      <selection activeCell="I16" sqref="A1:I16"/>
    </sheetView>
  </sheetViews>
  <sheetFormatPr defaultColWidth="9.140625" defaultRowHeight="12.75"/>
  <cols>
    <col min="1" max="1" width="3.8515625" style="1" customWidth="1"/>
    <col min="2" max="2" width="24.8515625" style="1" customWidth="1"/>
    <col min="3" max="5" width="10.140625" style="1" customWidth="1"/>
    <col min="6" max="6" width="10.421875" style="1" customWidth="1"/>
    <col min="7" max="7" width="9.57421875" style="1" customWidth="1"/>
    <col min="8" max="8" width="11.28125" style="1" bestFit="1" customWidth="1"/>
    <col min="9" max="9" width="10.7109375" style="1" bestFit="1" customWidth="1"/>
    <col min="10" max="16384" width="9.140625" style="1" customWidth="1"/>
  </cols>
  <sheetData>
    <row r="1" spans="1:6" ht="18" customHeight="1">
      <c r="A1" s="166" t="s">
        <v>11</v>
      </c>
      <c r="B1" s="166"/>
      <c r="C1" s="166"/>
      <c r="D1" s="166"/>
      <c r="E1" s="166"/>
      <c r="F1" s="5"/>
    </row>
    <row r="2" spans="1:5" ht="18" customHeight="1">
      <c r="A2" s="4" t="s">
        <v>108</v>
      </c>
      <c r="B2" s="8"/>
      <c r="C2" s="4"/>
      <c r="D2" s="4"/>
      <c r="E2" s="9"/>
    </row>
    <row r="3" spans="1:5" ht="18" customHeight="1">
      <c r="A3" s="4" t="s">
        <v>109</v>
      </c>
      <c r="B3" s="8"/>
      <c r="C3" s="4"/>
      <c r="D3" s="4"/>
      <c r="E3" s="9"/>
    </row>
    <row r="4" spans="1:5" ht="18" customHeight="1">
      <c r="A4" s="4" t="s">
        <v>14</v>
      </c>
      <c r="B4" s="8"/>
      <c r="C4" s="4"/>
      <c r="D4" s="4"/>
      <c r="E4" s="9"/>
    </row>
    <row r="5" spans="1:10" ht="18" customHeight="1">
      <c r="A5" s="4" t="s">
        <v>107</v>
      </c>
      <c r="B5" s="8"/>
      <c r="C5" s="165"/>
      <c r="D5" s="165"/>
      <c r="E5" s="4"/>
      <c r="H5" s="9"/>
      <c r="I5" s="9"/>
      <c r="J5" s="9"/>
    </row>
    <row r="6" spans="1:10" ht="18" customHeight="1" thickBot="1">
      <c r="A6" s="4"/>
      <c r="B6" s="8"/>
      <c r="C6" s="13"/>
      <c r="D6" s="13"/>
      <c r="E6" s="4"/>
      <c r="F6" s="9"/>
      <c r="G6" s="9"/>
      <c r="H6" s="9"/>
      <c r="I6" s="9"/>
      <c r="J6" s="9"/>
    </row>
    <row r="7" spans="1:10" ht="18" customHeight="1" thickBot="1">
      <c r="A7" s="20" t="s">
        <v>0</v>
      </c>
      <c r="B7" s="21" t="s">
        <v>1</v>
      </c>
      <c r="C7" s="22" t="s">
        <v>3</v>
      </c>
      <c r="D7" s="167" t="s">
        <v>12</v>
      </c>
      <c r="E7" s="168"/>
      <c r="F7" s="167" t="s">
        <v>105</v>
      </c>
      <c r="G7" s="168"/>
      <c r="H7" s="167" t="s">
        <v>106</v>
      </c>
      <c r="I7" s="168"/>
      <c r="J7" s="9"/>
    </row>
    <row r="8" spans="1:10" ht="18" customHeight="1">
      <c r="A8" s="23"/>
      <c r="B8" s="24"/>
      <c r="C8" s="24"/>
      <c r="D8" s="25" t="s">
        <v>9</v>
      </c>
      <c r="E8" s="90" t="s">
        <v>8</v>
      </c>
      <c r="F8" s="25" t="s">
        <v>9</v>
      </c>
      <c r="G8" s="90" t="s">
        <v>8</v>
      </c>
      <c r="H8" s="25" t="s">
        <v>9</v>
      </c>
      <c r="I8" s="90" t="s">
        <v>8</v>
      </c>
      <c r="J8" s="9"/>
    </row>
    <row r="9" spans="1:10" ht="21.75" customHeight="1">
      <c r="A9" s="26">
        <v>1</v>
      </c>
      <c r="B9" s="17" t="s">
        <v>53</v>
      </c>
      <c r="C9" s="18">
        <f>orcamento!I9</f>
        <v>226.5</v>
      </c>
      <c r="D9" s="19">
        <v>1</v>
      </c>
      <c r="E9" s="46">
        <v>1</v>
      </c>
      <c r="F9" s="19">
        <v>0</v>
      </c>
      <c r="G9" s="46">
        <v>1</v>
      </c>
      <c r="H9" s="19">
        <v>0</v>
      </c>
      <c r="I9" s="46">
        <v>1</v>
      </c>
      <c r="J9" s="9"/>
    </row>
    <row r="10" spans="1:10" ht="21.75" customHeight="1">
      <c r="A10" s="78">
        <v>2</v>
      </c>
      <c r="B10" s="79" t="str">
        <f>orcamento!D11</f>
        <v>AMPLIAÇÃO DE COBERTURA </v>
      </c>
      <c r="C10" s="80">
        <f>orcamento!I19</f>
        <v>91164.69497640002</v>
      </c>
      <c r="D10" s="81">
        <v>1</v>
      </c>
      <c r="E10" s="82">
        <v>1</v>
      </c>
      <c r="F10" s="81">
        <v>0</v>
      </c>
      <c r="G10" s="82">
        <v>1</v>
      </c>
      <c r="H10" s="81">
        <v>0</v>
      </c>
      <c r="I10" s="82">
        <v>1</v>
      </c>
      <c r="J10" s="9"/>
    </row>
    <row r="11" spans="1:10" ht="21.75" customHeight="1">
      <c r="A11" s="78">
        <v>3</v>
      </c>
      <c r="B11" s="79" t="str">
        <f>orcamento!D21</f>
        <v>FECHAMENTO LATERAL </v>
      </c>
      <c r="C11" s="80">
        <f>orcamento!I31</f>
        <v>71512.14363402</v>
      </c>
      <c r="D11" s="81">
        <v>0</v>
      </c>
      <c r="E11" s="82">
        <v>0</v>
      </c>
      <c r="F11" s="81">
        <v>1</v>
      </c>
      <c r="G11" s="82">
        <v>1</v>
      </c>
      <c r="H11" s="81">
        <v>0</v>
      </c>
      <c r="I11" s="82">
        <v>1</v>
      </c>
      <c r="J11" s="9"/>
    </row>
    <row r="12" spans="1:10" ht="21.75" customHeight="1">
      <c r="A12" s="78">
        <v>4</v>
      </c>
      <c r="B12" s="79" t="str">
        <f>orcamento!D33</f>
        <v>PISO DE CONCRETO </v>
      </c>
      <c r="C12" s="80">
        <f>orcamento!I38</f>
        <v>24572.97584514</v>
      </c>
      <c r="D12" s="81">
        <v>0</v>
      </c>
      <c r="E12" s="82">
        <v>0</v>
      </c>
      <c r="F12" s="81">
        <v>0</v>
      </c>
      <c r="G12" s="82">
        <v>0</v>
      </c>
      <c r="H12" s="81">
        <v>1</v>
      </c>
      <c r="I12" s="82">
        <v>1</v>
      </c>
      <c r="J12" s="9"/>
    </row>
    <row r="13" spans="1:10" ht="21.75" customHeight="1">
      <c r="A13" s="78">
        <v>5</v>
      </c>
      <c r="B13" s="79" t="str">
        <f>orcamento!D40</f>
        <v>ILUMINAÇÃO</v>
      </c>
      <c r="C13" s="80">
        <f>orcamento!I46</f>
        <v>1353.374523</v>
      </c>
      <c r="D13" s="81">
        <v>0</v>
      </c>
      <c r="E13" s="82">
        <v>0</v>
      </c>
      <c r="F13" s="81">
        <v>1</v>
      </c>
      <c r="G13" s="82">
        <v>1</v>
      </c>
      <c r="H13" s="81">
        <v>0</v>
      </c>
      <c r="I13" s="82">
        <v>1</v>
      </c>
      <c r="J13" s="9"/>
    </row>
    <row r="14" spans="1:10" ht="16.5" customHeight="1" thickBot="1">
      <c r="A14" s="27"/>
      <c r="B14" s="28" t="s">
        <v>15</v>
      </c>
      <c r="C14" s="29">
        <f>orcamento!I48</f>
        <v>188829.68897856004</v>
      </c>
      <c r="D14" s="29">
        <f>SUM(C9+(C10))</f>
        <v>91391.19497640002</v>
      </c>
      <c r="E14" s="47">
        <f>D14</f>
        <v>91391.19497640002</v>
      </c>
      <c r="F14" s="29">
        <f>SUM(C11+C13)</f>
        <v>72865.51815702001</v>
      </c>
      <c r="G14" s="47">
        <f>F14+E14</f>
        <v>164256.71313342004</v>
      </c>
      <c r="H14" s="29">
        <f>C12</f>
        <v>24572.97584514</v>
      </c>
      <c r="I14" s="47">
        <f>H14+G14</f>
        <v>188829.68897856004</v>
      </c>
      <c r="J14" s="9"/>
    </row>
    <row r="15" spans="6:10" ht="16.5" customHeight="1">
      <c r="F15" s="9"/>
      <c r="G15" s="9"/>
      <c r="H15" s="9"/>
      <c r="I15" s="9"/>
      <c r="J15" s="9"/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</sheetData>
  <sheetProtection/>
  <mergeCells count="5">
    <mergeCell ref="C5:D5"/>
    <mergeCell ref="A1:E1"/>
    <mergeCell ref="D7:E7"/>
    <mergeCell ref="F7:G7"/>
    <mergeCell ref="H7:I7"/>
  </mergeCells>
  <printOptions horizontalCentered="1"/>
  <pageMargins left="0.3937007874015748" right="0.2755905511811024" top="1.1811023622047245" bottom="0.7874015748031497" header="0.5118110236220472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Especial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Leonardo Massing</cp:lastModifiedBy>
  <cp:lastPrinted>2022-05-09T18:50:51Z</cp:lastPrinted>
  <dcterms:created xsi:type="dcterms:W3CDTF">2005-07-25T22:21:51Z</dcterms:created>
  <dcterms:modified xsi:type="dcterms:W3CDTF">2022-05-09T19:01:54Z</dcterms:modified>
  <cp:category/>
  <cp:version/>
  <cp:contentType/>
  <cp:contentStatus/>
</cp:coreProperties>
</file>