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87" activeTab="1"/>
  </bookViews>
  <sheets>
    <sheet name="orcamento" sheetId="1" r:id="rId1"/>
    <sheet name="cronograma" sheetId="2" r:id="rId2"/>
  </sheets>
  <definedNames>
    <definedName name="_xlnm.Print_Area" localSheetId="0">'orcamento'!$A$1:$I$40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<sst xmlns="http://schemas.openxmlformats.org/spreadsheetml/2006/main" count="118" uniqueCount="75">
  <si>
    <t>Item</t>
  </si>
  <si>
    <t>Descrição</t>
  </si>
  <si>
    <t>1.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</si>
  <si>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</si>
  <si>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</si>
  <si>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</si>
  <si>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</si>
  <si>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</si>
  <si>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</si>
  <si>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</si>
  <si>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 xml:space="preserve">Obra: </t>
  </si>
  <si>
    <t>CRONOGRAMA FÍSICO-FINANCEIRO</t>
  </si>
  <si>
    <t>Mês 1</t>
  </si>
  <si>
    <t>PREFEITURA MUNICIPAL DE TUNÁPOLIS</t>
  </si>
  <si>
    <t>Proprietário: PREFEITURA MUNICIPAL DE TUNÁPOLIS</t>
  </si>
  <si>
    <t xml:space="preserve">TOTAIS </t>
  </si>
  <si>
    <t>SERVIÇOS PRELIMINARES</t>
  </si>
  <si>
    <t xml:space="preserve">Und </t>
  </si>
  <si>
    <t>Total do item 01:</t>
  </si>
  <si>
    <t xml:space="preserve">Mão de obra, ART de execução e material para a pintura com tinta epóxi de uma área de 706,16 m² da quadra do ginásio de Linha Fátima. Incluso limpeza o piso, aplicação de primer, tinta epóxi e demarcação da quadra de futsal, voleibol e handebol. </t>
  </si>
  <si>
    <t xml:space="preserve">ORÇAMENTO DISCRIMINATIVO </t>
  </si>
  <si>
    <t>CREA-SC</t>
  </si>
  <si>
    <t>Anotação de Responsabilidade Técnica</t>
  </si>
  <si>
    <t>2.</t>
  </si>
  <si>
    <t>2.1</t>
  </si>
  <si>
    <t>2.2</t>
  </si>
  <si>
    <t>m²</t>
  </si>
  <si>
    <t>2.3</t>
  </si>
  <si>
    <t>Total do item 02:</t>
  </si>
  <si>
    <t>Total Final da obra:</t>
  </si>
  <si>
    <t>Rua Afonso Rodrigues e Estrada Geral de Linha Pitangueira, Tunápolis - SC</t>
  </si>
  <si>
    <t>SINAPI</t>
  </si>
  <si>
    <t xml:space="preserve">Telhamento com telha metálica termoacústica, espessura 30 mm, com até duas águas, incluso içamento. AF_07/2019  </t>
  </si>
  <si>
    <t>Item:</t>
  </si>
  <si>
    <t>Descrição do item:</t>
  </si>
  <si>
    <t xml:space="preserve">Und: </t>
  </si>
  <si>
    <t>Preço Unitário (R$):</t>
  </si>
  <si>
    <t>Qtd:</t>
  </si>
  <si>
    <t>Preço c/ BDI (R$):</t>
  </si>
  <si>
    <t>Preço Final (R$):</t>
  </si>
  <si>
    <t>Ref:</t>
  </si>
  <si>
    <t xml:space="preserve">Código: </t>
  </si>
  <si>
    <t xml:space="preserve">COBERTURA COLÉGIO BOM CONSELHO </t>
  </si>
  <si>
    <t>Fabricação e instalação de tesoura inteira em aço, vão de 14 m, para telha termoacústica, incluso içamento. AF_12/2015</t>
  </si>
  <si>
    <t>und</t>
  </si>
  <si>
    <t>3.1</t>
  </si>
  <si>
    <t>3.2</t>
  </si>
  <si>
    <t>3.3</t>
  </si>
  <si>
    <t xml:space="preserve">Trama de aço  composta por ripas, caibros e terças para telhados até duas águas, para telhas termoacústicas. Incluso o transporte vertical. AF_07/2019 </t>
  </si>
  <si>
    <t xml:space="preserve">Pilares metálicos perfil laminado ou soldado em aço estrutural, conexões soldadas, incluso mão de obra, transporte e içamento com guindaste. Fornecimento e instalação. AF_01/2020 </t>
  </si>
  <si>
    <t>kg</t>
  </si>
  <si>
    <t>Sapatas em concreto usinado, FCk 30 Mpa, lançamento, adensamento e acabamento</t>
  </si>
  <si>
    <t>m³</t>
  </si>
  <si>
    <t>3.4</t>
  </si>
  <si>
    <t>3.5</t>
  </si>
  <si>
    <t>2.4</t>
  </si>
  <si>
    <t>2.5</t>
  </si>
  <si>
    <t>Total do item 03:</t>
  </si>
  <si>
    <t>Obra: Cobertura Creche Renilda Spies e Colégio Bom Conselho</t>
  </si>
  <si>
    <t>Endereço: Rua Afonso Rodrigues e Estrada Municipal, Linha Pitangueira, Tunápolis, SC.</t>
  </si>
  <si>
    <t>Data: 27/10/2021</t>
  </si>
  <si>
    <t>Assinatura de Responsabilidade Técnica (ART)</t>
  </si>
  <si>
    <t>Cobertura das Creche Municipal Renilda Spies e Colégio Municipal Bom Conselho</t>
  </si>
  <si>
    <t>Fabricação e instalação de tesoura inteira em aço, vão de 12 m, para telha termoacústica, incluso içamento. AF_12/2015</t>
  </si>
  <si>
    <t>4.1</t>
  </si>
  <si>
    <t>4.2</t>
  </si>
  <si>
    <t>4.3</t>
  </si>
  <si>
    <t>4.4</t>
  </si>
  <si>
    <t>4.5</t>
  </si>
  <si>
    <t>3.6</t>
  </si>
  <si>
    <t>Telhamento com telha aço/aluminio, espessura de 0,5 mm, para fechamento de eitão. Incluso içamento. Fornecimento e instalação. AF_07/2019</t>
  </si>
  <si>
    <t>COBERTURA CRECHE RENILDA SPIES II</t>
  </si>
  <si>
    <t>COBERTURA CRECHE RENILDA SPIES I</t>
  </si>
  <si>
    <t>4.6</t>
  </si>
  <si>
    <t>2.6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</si>
</sst>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0.000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Ativado&quot;;&quot;Ativado&quot;;&quot;Desativado&quot;"/>
    <numFmt numFmtId="187" formatCode="&quot;R$&quot;\ #,##0.00"/>
    <numFmt numFmtId="188" formatCode="0.0%"/>
    <numFmt numFmtId="189" formatCode="&quot;R$&quot;\ #,##0.0"/>
    <numFmt numFmtId="190" formatCode="&quot;R$&quot;\ #,##0"/>
    <numFmt numFmtId="191" formatCode="&quot;R$&quot;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/>
    </xf>
    <xf numFmtId="187" fontId="1" fillId="33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178" fontId="6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8" fontId="1" fillId="33" borderId="24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2" fontId="1" fillId="33" borderId="21" xfId="0" applyNumberFormat="1" applyFont="1" applyFill="1" applyBorder="1" applyAlignment="1">
      <alignment horizontal="center" vertical="center"/>
    </xf>
    <xf numFmtId="187" fontId="5" fillId="33" borderId="25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/>
    </xf>
    <xf numFmtId="10" fontId="6" fillId="0" borderId="14" xfId="0" applyNumberFormat="1" applyFont="1" applyFill="1" applyBorder="1" applyAlignment="1">
      <alignment horizontal="center"/>
    </xf>
    <xf numFmtId="178" fontId="6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33" borderId="28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7" fontId="8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178" fontId="5" fillId="0" borderId="3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78" fontId="1" fillId="33" borderId="14" xfId="0" applyNumberFormat="1" applyFont="1" applyFill="1" applyBorder="1" applyAlignment="1">
      <alignment horizontal="center" vertical="center"/>
    </xf>
    <xf numFmtId="191" fontId="1" fillId="0" borderId="13" xfId="0" applyNumberFormat="1" applyFont="1" applyFill="1" applyBorder="1" applyAlignment="1">
      <alignment horizontal="center" vertical="center"/>
    </xf>
    <xf numFmtId="191" fontId="1" fillId="0" borderId="28" xfId="0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wrapText="1"/>
    </xf>
    <xf numFmtId="2" fontId="1" fillId="33" borderId="33" xfId="0" applyNumberFormat="1" applyFont="1" applyFill="1" applyBorder="1" applyAlignment="1">
      <alignment horizontal="center" vertical="center"/>
    </xf>
    <xf numFmtId="191" fontId="1" fillId="0" borderId="37" xfId="0" applyNumberFormat="1" applyFont="1" applyFill="1" applyBorder="1" applyAlignment="1">
      <alignment horizontal="center" vertical="center"/>
    </xf>
    <xf numFmtId="191" fontId="1" fillId="33" borderId="3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2" fontId="1" fillId="33" borderId="21" xfId="0" applyNumberFormat="1" applyFont="1" applyFill="1" applyBorder="1" applyAlignment="1">
      <alignment horizontal="center"/>
    </xf>
    <xf numFmtId="178" fontId="5" fillId="33" borderId="25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center"/>
    </xf>
    <xf numFmtId="191" fontId="1" fillId="0" borderId="3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8" fontId="5" fillId="33" borderId="3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wrapText="1"/>
    </xf>
    <xf numFmtId="178" fontId="6" fillId="0" borderId="40" xfId="0" applyNumberFormat="1" applyFont="1" applyFill="1" applyBorder="1" applyAlignment="1">
      <alignment horizontal="center"/>
    </xf>
    <xf numFmtId="10" fontId="6" fillId="0" borderId="40" xfId="0" applyNumberFormat="1" applyFont="1" applyFill="1" applyBorder="1" applyAlignment="1">
      <alignment horizontal="center"/>
    </xf>
    <xf numFmtId="10" fontId="6" fillId="0" borderId="4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2" fontId="1" fillId="33" borderId="40" xfId="0" applyNumberFormat="1" applyFont="1" applyFill="1" applyBorder="1" applyAlignment="1">
      <alignment horizontal="center" vertical="center"/>
    </xf>
    <xf numFmtId="178" fontId="1" fillId="33" borderId="4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33" borderId="49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0</xdr:rowOff>
    </xdr:from>
    <xdr:to>
      <xdr:col>3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="130" zoomScaleNormal="130" zoomScaleSheetLayoutView="100" workbookViewId="0" topLeftCell="A19">
      <selection activeCell="P8" sqref="P8"/>
    </sheetView>
  </sheetViews>
  <sheetFormatPr defaultColWidth="9.140625" defaultRowHeight="12.75"/>
  <cols>
    <col min="1" max="1" width="4.140625" style="1" customWidth="1"/>
    <col min="2" max="2" width="8.00390625" style="1" customWidth="1"/>
    <col min="3" max="3" width="6.8515625" style="7" customWidth="1"/>
    <col min="4" max="4" width="34.57421875" style="1" customWidth="1"/>
    <col min="5" max="5" width="7.140625" style="1" customWidth="1"/>
    <col min="6" max="6" width="5.421875" style="1" customWidth="1"/>
    <col min="7" max="8" width="8.7109375" style="1" customWidth="1"/>
    <col min="9" max="9" width="12.8515625" style="1" customWidth="1"/>
    <col min="10" max="10" width="11.28125" style="5" bestFit="1" customWidth="1"/>
    <col min="11" max="16384" width="9.140625" style="1" customWidth="1"/>
  </cols>
  <sheetData>
    <row r="1" spans="1:9" ht="18" customHeight="1">
      <c r="A1" s="137" t="s">
        <v>20</v>
      </c>
      <c r="B1" s="138"/>
      <c r="C1" s="138"/>
      <c r="D1" s="138"/>
      <c r="E1" s="138"/>
      <c r="F1" s="138"/>
      <c r="G1" s="138"/>
      <c r="H1" s="138"/>
      <c r="I1" s="139"/>
    </row>
    <row r="2" spans="1:9" ht="18" customHeight="1">
      <c r="A2" s="125" t="s">
        <v>10</v>
      </c>
      <c r="B2" s="126"/>
      <c r="C2" s="127"/>
      <c r="D2" s="134" t="s">
        <v>62</v>
      </c>
      <c r="E2" s="135"/>
      <c r="F2" s="135"/>
      <c r="G2" s="135"/>
      <c r="H2" s="135"/>
      <c r="I2" s="136"/>
    </row>
    <row r="3" spans="1:9" ht="18" customHeight="1">
      <c r="A3" s="125" t="s">
        <v>7</v>
      </c>
      <c r="B3" s="126"/>
      <c r="C3" s="127"/>
      <c r="D3" s="134" t="s">
        <v>30</v>
      </c>
      <c r="E3" s="135"/>
      <c r="F3" s="135"/>
      <c r="G3" s="135"/>
      <c r="H3" s="135"/>
      <c r="I3" s="136"/>
    </row>
    <row r="4" spans="1:9" ht="18" customHeight="1">
      <c r="A4" s="128" t="s">
        <v>6</v>
      </c>
      <c r="B4" s="129"/>
      <c r="C4" s="130"/>
      <c r="D4" s="107" t="s">
        <v>13</v>
      </c>
      <c r="E4" s="107"/>
      <c r="F4" s="161"/>
      <c r="G4" s="129"/>
      <c r="H4" s="129"/>
      <c r="I4" s="162"/>
    </row>
    <row r="5" spans="1:9" ht="18" customHeight="1" thickBot="1">
      <c r="A5" s="131" t="s">
        <v>5</v>
      </c>
      <c r="B5" s="132"/>
      <c r="C5" s="133"/>
      <c r="D5" s="108">
        <v>44496</v>
      </c>
      <c r="E5" s="159"/>
      <c r="F5" s="132"/>
      <c r="G5" s="132"/>
      <c r="H5" s="132"/>
      <c r="I5" s="160"/>
    </row>
    <row r="6" spans="1:10" ht="36.75" customHeight="1">
      <c r="A6" s="109" t="s">
        <v>33</v>
      </c>
      <c r="B6" s="110" t="s">
        <v>40</v>
      </c>
      <c r="C6" s="110" t="s">
        <v>41</v>
      </c>
      <c r="D6" s="111" t="s">
        <v>34</v>
      </c>
      <c r="E6" s="110" t="s">
        <v>37</v>
      </c>
      <c r="F6" s="110" t="s">
        <v>35</v>
      </c>
      <c r="G6" s="112" t="s">
        <v>36</v>
      </c>
      <c r="H6" s="112" t="s">
        <v>38</v>
      </c>
      <c r="I6" s="113" t="s">
        <v>39</v>
      </c>
      <c r="J6" s="11"/>
    </row>
    <row r="7" spans="1:12" ht="18" customHeight="1">
      <c r="A7" s="64" t="s">
        <v>2</v>
      </c>
      <c r="B7" s="65"/>
      <c r="C7" s="66"/>
      <c r="D7" s="67" t="s">
        <v>16</v>
      </c>
      <c r="E7" s="68"/>
      <c r="F7" s="68"/>
      <c r="G7" s="69"/>
      <c r="H7" s="70"/>
      <c r="I7" s="71"/>
      <c r="L7" s="10"/>
    </row>
    <row r="8" spans="1:11" ht="21.75" customHeight="1">
      <c r="A8" s="36" t="s">
        <v>4</v>
      </c>
      <c r="B8" s="18" t="s">
        <v>21</v>
      </c>
      <c r="C8" s="18"/>
      <c r="D8" s="20" t="s">
        <v>22</v>
      </c>
      <c r="E8" s="16">
        <v>1</v>
      </c>
      <c r="F8" s="16" t="s">
        <v>17</v>
      </c>
      <c r="G8" s="16">
        <v>226.5</v>
      </c>
      <c r="H8" s="61"/>
      <c r="I8" s="19">
        <f>G8*E8</f>
        <v>226.5</v>
      </c>
      <c r="K8" s="20" t="s">
        <v>19</v>
      </c>
    </row>
    <row r="9" spans="1:11" ht="21.75" customHeight="1" thickBot="1">
      <c r="A9" s="48"/>
      <c r="B9" s="58"/>
      <c r="C9" s="49"/>
      <c r="D9" s="50"/>
      <c r="E9" s="51"/>
      <c r="F9" s="148" t="s">
        <v>18</v>
      </c>
      <c r="G9" s="149"/>
      <c r="H9" s="62"/>
      <c r="I9" s="52">
        <f>I8</f>
        <v>226.5</v>
      </c>
      <c r="J9" s="11"/>
      <c r="K9" s="34"/>
    </row>
    <row r="10" spans="1:10" ht="18" customHeight="1">
      <c r="A10" s="40" t="s">
        <v>23</v>
      </c>
      <c r="B10" s="59"/>
      <c r="C10" s="41"/>
      <c r="D10" s="42" t="s">
        <v>72</v>
      </c>
      <c r="E10" s="43"/>
      <c r="F10" s="44"/>
      <c r="G10" s="45"/>
      <c r="H10" s="63"/>
      <c r="I10" s="46"/>
      <c r="J10" s="11"/>
    </row>
    <row r="11" spans="1:10" ht="24.75" customHeight="1">
      <c r="A11" s="79" t="s">
        <v>24</v>
      </c>
      <c r="B11" s="80" t="s">
        <v>31</v>
      </c>
      <c r="C11" s="78">
        <v>96556</v>
      </c>
      <c r="D11" s="81" t="s">
        <v>51</v>
      </c>
      <c r="E11" s="82">
        <v>7</v>
      </c>
      <c r="F11" s="72" t="s">
        <v>52</v>
      </c>
      <c r="G11" s="74">
        <v>688.44</v>
      </c>
      <c r="H11" s="83">
        <f aca="true" t="shared" si="0" ref="H11:H16">G11*1.2354</f>
        <v>850.4987760000001</v>
      </c>
      <c r="I11" s="84">
        <f aca="true" t="shared" si="1" ref="I11:I16">H11*E11</f>
        <v>5953.491432000001</v>
      </c>
      <c r="J11" s="11"/>
    </row>
    <row r="12" spans="1:10" ht="48" customHeight="1">
      <c r="A12" s="36" t="s">
        <v>25</v>
      </c>
      <c r="B12" s="77" t="s">
        <v>31</v>
      </c>
      <c r="C12" s="37">
        <v>100766</v>
      </c>
      <c r="D12" s="38" t="s">
        <v>49</v>
      </c>
      <c r="E12" s="16">
        <v>1150</v>
      </c>
      <c r="F12" s="72" t="s">
        <v>50</v>
      </c>
      <c r="G12" s="74">
        <v>19.51</v>
      </c>
      <c r="H12" s="75">
        <f t="shared" si="0"/>
        <v>24.102654000000005</v>
      </c>
      <c r="I12" s="73">
        <f t="shared" si="1"/>
        <v>27718.052100000004</v>
      </c>
      <c r="J12" s="11"/>
    </row>
    <row r="13" spans="1:10" ht="35.25" customHeight="1">
      <c r="A13" s="36" t="s">
        <v>27</v>
      </c>
      <c r="B13" s="77" t="s">
        <v>31</v>
      </c>
      <c r="C13" s="37">
        <v>92620</v>
      </c>
      <c r="D13" s="38" t="s">
        <v>43</v>
      </c>
      <c r="E13" s="16">
        <v>5</v>
      </c>
      <c r="F13" s="72" t="s">
        <v>44</v>
      </c>
      <c r="G13" s="74">
        <v>2735.34</v>
      </c>
      <c r="H13" s="75">
        <f t="shared" si="0"/>
        <v>3379.2390360000004</v>
      </c>
      <c r="I13" s="73">
        <f t="shared" si="1"/>
        <v>16896.195180000002</v>
      </c>
      <c r="J13" s="11"/>
    </row>
    <row r="14" spans="1:10" ht="33.75" customHeight="1">
      <c r="A14" s="36" t="s">
        <v>55</v>
      </c>
      <c r="B14" s="77" t="s">
        <v>31</v>
      </c>
      <c r="C14" s="37">
        <v>94216</v>
      </c>
      <c r="D14" s="38" t="s">
        <v>32</v>
      </c>
      <c r="E14" s="16">
        <v>252</v>
      </c>
      <c r="F14" s="72" t="s">
        <v>26</v>
      </c>
      <c r="G14" s="74">
        <v>227.59</v>
      </c>
      <c r="H14" s="75">
        <f t="shared" si="0"/>
        <v>281.164686</v>
      </c>
      <c r="I14" s="73">
        <f t="shared" si="1"/>
        <v>70853.500872</v>
      </c>
      <c r="J14" s="11"/>
    </row>
    <row r="15" spans="1:10" ht="44.25" customHeight="1">
      <c r="A15" s="36" t="s">
        <v>56</v>
      </c>
      <c r="B15" s="77" t="s">
        <v>31</v>
      </c>
      <c r="C15" s="37">
        <v>92568</v>
      </c>
      <c r="D15" s="38" t="s">
        <v>48</v>
      </c>
      <c r="E15" s="16">
        <v>252</v>
      </c>
      <c r="F15" s="72" t="s">
        <v>26</v>
      </c>
      <c r="G15" s="74">
        <v>85.36</v>
      </c>
      <c r="H15" s="75">
        <f t="shared" si="0"/>
        <v>105.453744</v>
      </c>
      <c r="I15" s="73">
        <f t="shared" si="1"/>
        <v>26574.343488</v>
      </c>
      <c r="J15" s="11"/>
    </row>
    <row r="16" spans="1:10" ht="44.25" customHeight="1">
      <c r="A16" s="116" t="s">
        <v>74</v>
      </c>
      <c r="B16" s="117" t="s">
        <v>31</v>
      </c>
      <c r="C16" s="118">
        <v>94213</v>
      </c>
      <c r="D16" s="119" t="s">
        <v>70</v>
      </c>
      <c r="E16" s="120">
        <v>12.6</v>
      </c>
      <c r="F16" s="72" t="s">
        <v>26</v>
      </c>
      <c r="G16" s="74">
        <v>94.33</v>
      </c>
      <c r="H16" s="74">
        <f t="shared" si="0"/>
        <v>116.53528200000001</v>
      </c>
      <c r="I16" s="121">
        <f t="shared" si="1"/>
        <v>1468.3445532</v>
      </c>
      <c r="J16" s="11"/>
    </row>
    <row r="17" spans="1:10" ht="19.5" customHeight="1">
      <c r="A17" s="36"/>
      <c r="B17" s="57"/>
      <c r="C17" s="37"/>
      <c r="D17" s="38"/>
      <c r="E17" s="15"/>
      <c r="F17" s="153" t="s">
        <v>28</v>
      </c>
      <c r="G17" s="154"/>
      <c r="H17" s="155"/>
      <c r="I17" s="47">
        <f>SUM(I11:I16)</f>
        <v>149463.9276252</v>
      </c>
      <c r="J17" s="11"/>
    </row>
    <row r="18" spans="1:10" ht="19.5" customHeight="1" thickBot="1">
      <c r="A18" s="150"/>
      <c r="B18" s="151"/>
      <c r="C18" s="151"/>
      <c r="D18" s="151"/>
      <c r="E18" s="151"/>
      <c r="F18" s="151"/>
      <c r="G18" s="151"/>
      <c r="H18" s="151"/>
      <c r="I18" s="152"/>
      <c r="J18" s="11"/>
    </row>
    <row r="19" spans="1:10" ht="19.5" customHeight="1">
      <c r="A19" s="85">
        <v>3</v>
      </c>
      <c r="B19" s="59"/>
      <c r="C19" s="41"/>
      <c r="D19" s="42" t="s">
        <v>71</v>
      </c>
      <c r="E19" s="43"/>
      <c r="F19" s="44"/>
      <c r="G19" s="45"/>
      <c r="H19" s="63"/>
      <c r="I19" s="46"/>
      <c r="J19" s="11"/>
    </row>
    <row r="20" spans="1:10" ht="25.5" customHeight="1">
      <c r="A20" s="79" t="s">
        <v>45</v>
      </c>
      <c r="B20" s="80" t="s">
        <v>31</v>
      </c>
      <c r="C20" s="78">
        <v>96556</v>
      </c>
      <c r="D20" s="81" t="s">
        <v>51</v>
      </c>
      <c r="E20" s="82">
        <v>3</v>
      </c>
      <c r="F20" s="72" t="s">
        <v>52</v>
      </c>
      <c r="G20" s="74">
        <v>688.44</v>
      </c>
      <c r="H20" s="83">
        <f aca="true" t="shared" si="2" ref="H20:H25">G20*1.2354</f>
        <v>850.4987760000001</v>
      </c>
      <c r="I20" s="84">
        <f aca="true" t="shared" si="3" ref="I20:I25">H20*E20</f>
        <v>2551.496328</v>
      </c>
      <c r="J20" s="11"/>
    </row>
    <row r="21" spans="1:10" ht="47.25" customHeight="1">
      <c r="A21" s="36" t="s">
        <v>46</v>
      </c>
      <c r="B21" s="77" t="s">
        <v>31</v>
      </c>
      <c r="C21" s="37">
        <v>100766</v>
      </c>
      <c r="D21" s="38" t="s">
        <v>49</v>
      </c>
      <c r="E21" s="16">
        <v>300</v>
      </c>
      <c r="F21" s="72" t="s">
        <v>50</v>
      </c>
      <c r="G21" s="74">
        <v>19.51</v>
      </c>
      <c r="H21" s="75">
        <f t="shared" si="2"/>
        <v>24.102654000000005</v>
      </c>
      <c r="I21" s="73">
        <f t="shared" si="3"/>
        <v>7230.796200000002</v>
      </c>
      <c r="J21" s="11"/>
    </row>
    <row r="22" spans="1:10" ht="33" customHeight="1">
      <c r="A22" s="36" t="s">
        <v>47</v>
      </c>
      <c r="B22" s="77" t="s">
        <v>31</v>
      </c>
      <c r="C22" s="37">
        <v>92620</v>
      </c>
      <c r="D22" s="38" t="s">
        <v>43</v>
      </c>
      <c r="E22" s="16">
        <v>3</v>
      </c>
      <c r="F22" s="72" t="s">
        <v>44</v>
      </c>
      <c r="G22" s="74">
        <v>2735.34</v>
      </c>
      <c r="H22" s="75">
        <f t="shared" si="2"/>
        <v>3379.2390360000004</v>
      </c>
      <c r="I22" s="73">
        <f t="shared" si="3"/>
        <v>10137.717108</v>
      </c>
      <c r="J22" s="11"/>
    </row>
    <row r="23" spans="1:10" ht="35.25" customHeight="1">
      <c r="A23" s="36" t="s">
        <v>53</v>
      </c>
      <c r="B23" s="77" t="s">
        <v>31</v>
      </c>
      <c r="C23" s="37">
        <v>94216</v>
      </c>
      <c r="D23" s="38" t="s">
        <v>32</v>
      </c>
      <c r="E23" s="16">
        <v>112.64</v>
      </c>
      <c r="F23" s="72" t="s">
        <v>26</v>
      </c>
      <c r="G23" s="74">
        <v>227.59</v>
      </c>
      <c r="H23" s="75">
        <f t="shared" si="2"/>
        <v>281.164686</v>
      </c>
      <c r="I23" s="73">
        <f t="shared" si="3"/>
        <v>31670.39023104</v>
      </c>
      <c r="J23" s="11"/>
    </row>
    <row r="24" spans="1:10" ht="23.25" customHeight="1">
      <c r="A24" s="36" t="s">
        <v>54</v>
      </c>
      <c r="B24" s="77" t="s">
        <v>31</v>
      </c>
      <c r="C24" s="37">
        <v>92568</v>
      </c>
      <c r="D24" s="38" t="s">
        <v>48</v>
      </c>
      <c r="E24" s="16">
        <v>112.64</v>
      </c>
      <c r="F24" s="72" t="s">
        <v>26</v>
      </c>
      <c r="G24" s="74">
        <v>85.36</v>
      </c>
      <c r="H24" s="75">
        <f t="shared" si="2"/>
        <v>105.453744</v>
      </c>
      <c r="I24" s="73">
        <f t="shared" si="3"/>
        <v>11878.30972416</v>
      </c>
      <c r="J24" s="11"/>
    </row>
    <row r="25" spans="1:10" ht="45.75" customHeight="1">
      <c r="A25" s="116" t="s">
        <v>69</v>
      </c>
      <c r="B25" s="117" t="s">
        <v>31</v>
      </c>
      <c r="C25" s="118">
        <v>94213</v>
      </c>
      <c r="D25" s="119" t="s">
        <v>70</v>
      </c>
      <c r="E25" s="120">
        <v>11.55</v>
      </c>
      <c r="F25" s="72" t="s">
        <v>26</v>
      </c>
      <c r="G25" s="74">
        <v>94.33</v>
      </c>
      <c r="H25" s="74">
        <f t="shared" si="2"/>
        <v>116.53528200000001</v>
      </c>
      <c r="I25" s="121">
        <f t="shared" si="3"/>
        <v>1345.9825071000002</v>
      </c>
      <c r="J25" s="11"/>
    </row>
    <row r="26" spans="1:10" ht="19.5" customHeight="1" thickBot="1">
      <c r="A26" s="86"/>
      <c r="B26" s="115"/>
      <c r="C26" s="88"/>
      <c r="D26" s="89"/>
      <c r="E26" s="90"/>
      <c r="F26" s="156" t="s">
        <v>28</v>
      </c>
      <c r="G26" s="157"/>
      <c r="H26" s="158"/>
      <c r="I26" s="91">
        <f>SUM(I20:I25)</f>
        <v>64814.69209830001</v>
      </c>
      <c r="J26" s="11"/>
    </row>
    <row r="27" spans="1:10" ht="19.5" customHeight="1" thickBot="1">
      <c r="A27" s="122"/>
      <c r="B27" s="123"/>
      <c r="C27" s="123"/>
      <c r="D27" s="123"/>
      <c r="E27" s="123"/>
      <c r="F27" s="123"/>
      <c r="G27" s="123"/>
      <c r="H27" s="123"/>
      <c r="I27" s="124"/>
      <c r="J27" s="11"/>
    </row>
    <row r="28" spans="1:10" ht="19.5" customHeight="1" thickBot="1">
      <c r="A28" s="95">
        <v>4</v>
      </c>
      <c r="B28" s="96"/>
      <c r="C28" s="97"/>
      <c r="D28" s="98" t="s">
        <v>42</v>
      </c>
      <c r="E28" s="99"/>
      <c r="F28" s="100"/>
      <c r="G28" s="100"/>
      <c r="H28" s="100"/>
      <c r="I28" s="101"/>
      <c r="J28" s="11"/>
    </row>
    <row r="29" spans="1:10" ht="24.75" customHeight="1">
      <c r="A29" s="92" t="s">
        <v>64</v>
      </c>
      <c r="B29" s="80" t="s">
        <v>31</v>
      </c>
      <c r="C29" s="78">
        <v>96556</v>
      </c>
      <c r="D29" s="81" t="s">
        <v>51</v>
      </c>
      <c r="E29" s="82">
        <v>3</v>
      </c>
      <c r="F29" s="93" t="s">
        <v>52</v>
      </c>
      <c r="G29" s="94">
        <v>688.44</v>
      </c>
      <c r="H29" s="83">
        <f aca="true" t="shared" si="4" ref="H29:H34">G29*1.2354</f>
        <v>850.4987760000001</v>
      </c>
      <c r="I29" s="84">
        <f aca="true" t="shared" si="5" ref="I29:I34">H29*E29</f>
        <v>2551.496328</v>
      </c>
      <c r="J29" s="11"/>
    </row>
    <row r="30" spans="1:10" ht="49.5" customHeight="1">
      <c r="A30" s="36" t="s">
        <v>65</v>
      </c>
      <c r="B30" s="77" t="s">
        <v>31</v>
      </c>
      <c r="C30" s="37">
        <v>100766</v>
      </c>
      <c r="D30" s="38" t="s">
        <v>49</v>
      </c>
      <c r="E30" s="16">
        <v>400</v>
      </c>
      <c r="F30" s="72" t="s">
        <v>50</v>
      </c>
      <c r="G30" s="74">
        <v>19.51</v>
      </c>
      <c r="H30" s="75">
        <f t="shared" si="4"/>
        <v>24.102654000000005</v>
      </c>
      <c r="I30" s="73">
        <f t="shared" si="5"/>
        <v>9641.061600000003</v>
      </c>
      <c r="J30" s="11"/>
    </row>
    <row r="31" spans="1:10" ht="33.75" customHeight="1">
      <c r="A31" s="36" t="s">
        <v>66</v>
      </c>
      <c r="B31" s="77" t="s">
        <v>31</v>
      </c>
      <c r="C31" s="37">
        <v>92620</v>
      </c>
      <c r="D31" s="38" t="s">
        <v>63</v>
      </c>
      <c r="E31" s="16">
        <v>3</v>
      </c>
      <c r="F31" s="72" t="s">
        <v>44</v>
      </c>
      <c r="G31" s="74">
        <v>2735.34</v>
      </c>
      <c r="H31" s="75">
        <f t="shared" si="4"/>
        <v>3379.2390360000004</v>
      </c>
      <c r="I31" s="73">
        <f t="shared" si="5"/>
        <v>10137.717108</v>
      </c>
      <c r="J31" s="11"/>
    </row>
    <row r="32" spans="1:10" ht="36" customHeight="1">
      <c r="A32" s="36" t="s">
        <v>67</v>
      </c>
      <c r="B32" s="77" t="s">
        <v>31</v>
      </c>
      <c r="C32" s="37">
        <v>94216</v>
      </c>
      <c r="D32" s="38" t="s">
        <v>32</v>
      </c>
      <c r="E32" s="16">
        <v>107</v>
      </c>
      <c r="F32" s="72" t="s">
        <v>26</v>
      </c>
      <c r="G32" s="74">
        <v>227.59</v>
      </c>
      <c r="H32" s="75">
        <f t="shared" si="4"/>
        <v>281.164686</v>
      </c>
      <c r="I32" s="73">
        <f t="shared" si="5"/>
        <v>30084.621402</v>
      </c>
      <c r="J32" s="11"/>
    </row>
    <row r="33" spans="1:10" ht="36" customHeight="1">
      <c r="A33" s="36" t="s">
        <v>68</v>
      </c>
      <c r="B33" s="77" t="s">
        <v>31</v>
      </c>
      <c r="C33" s="37">
        <v>92568</v>
      </c>
      <c r="D33" s="38" t="s">
        <v>48</v>
      </c>
      <c r="E33" s="16">
        <v>107</v>
      </c>
      <c r="F33" s="72" t="s">
        <v>26</v>
      </c>
      <c r="G33" s="74">
        <v>85.36</v>
      </c>
      <c r="H33" s="75">
        <f t="shared" si="4"/>
        <v>105.453744</v>
      </c>
      <c r="I33" s="73">
        <f t="shared" si="5"/>
        <v>11283.550608</v>
      </c>
      <c r="J33" s="11"/>
    </row>
    <row r="34" spans="1:10" ht="36" customHeight="1">
      <c r="A34" s="116" t="s">
        <v>73</v>
      </c>
      <c r="B34" s="117" t="s">
        <v>31</v>
      </c>
      <c r="C34" s="118">
        <v>94213</v>
      </c>
      <c r="D34" s="119" t="s">
        <v>70</v>
      </c>
      <c r="E34" s="120">
        <v>9.9</v>
      </c>
      <c r="F34" s="72" t="s">
        <v>26</v>
      </c>
      <c r="G34" s="74">
        <v>94.33</v>
      </c>
      <c r="H34" s="74">
        <f t="shared" si="4"/>
        <v>116.53528200000001</v>
      </c>
      <c r="I34" s="121">
        <f t="shared" si="5"/>
        <v>1153.6992918</v>
      </c>
      <c r="J34" s="11"/>
    </row>
    <row r="35" spans="1:10" ht="19.5" customHeight="1" thickBot="1">
      <c r="A35" s="86"/>
      <c r="B35" s="87"/>
      <c r="C35" s="88"/>
      <c r="D35" s="89"/>
      <c r="E35" s="90"/>
      <c r="F35" s="156" t="s">
        <v>57</v>
      </c>
      <c r="G35" s="157"/>
      <c r="H35" s="158"/>
      <c r="I35" s="91">
        <f>SUM(I29:I34)</f>
        <v>64852.146337800004</v>
      </c>
      <c r="J35" s="11"/>
    </row>
    <row r="36" spans="1:10" ht="18" customHeight="1" thickBot="1">
      <c r="A36" s="12"/>
      <c r="B36" s="60"/>
      <c r="C36" s="13"/>
      <c r="D36" s="14"/>
      <c r="E36" s="146" t="s">
        <v>29</v>
      </c>
      <c r="F36" s="147"/>
      <c r="G36" s="147"/>
      <c r="H36" s="39"/>
      <c r="I36" s="76">
        <f>SUM(I35,I26,I17,I9)</f>
        <v>279357.26606130006</v>
      </c>
      <c r="J36" s="11"/>
    </row>
    <row r="37" spans="1:10" ht="18" customHeight="1">
      <c r="A37" s="140"/>
      <c r="B37" s="141"/>
      <c r="C37" s="141"/>
      <c r="D37" s="141"/>
      <c r="E37" s="141"/>
      <c r="F37" s="141"/>
      <c r="G37" s="141"/>
      <c r="H37" s="141"/>
      <c r="I37" s="142"/>
      <c r="J37" s="11"/>
    </row>
    <row r="38" spans="1:10" ht="18" customHeight="1" thickBot="1">
      <c r="A38" s="143"/>
      <c r="B38" s="144"/>
      <c r="C38" s="144"/>
      <c r="D38" s="144"/>
      <c r="E38" s="144"/>
      <c r="F38" s="144"/>
      <c r="G38" s="144"/>
      <c r="H38" s="144"/>
      <c r="I38" s="145"/>
      <c r="J38" s="11"/>
    </row>
    <row r="39" spans="1:11" ht="18" customHeight="1">
      <c r="A39" s="6"/>
      <c r="B39" s="6"/>
      <c r="K39" s="10"/>
    </row>
    <row r="40" spans="3:10" s="6" customFormat="1" ht="18" customHeight="1">
      <c r="C40" s="7"/>
      <c r="D40" s="3"/>
      <c r="E40" s="1"/>
      <c r="F40" s="1"/>
      <c r="G40" s="1"/>
      <c r="H40" s="1"/>
      <c r="I40" s="1"/>
      <c r="J40" s="11"/>
    </row>
    <row r="41" spans="1:10" ht="24.75" customHeight="1">
      <c r="A41" s="6"/>
      <c r="B41" s="6"/>
      <c r="J41" s="11"/>
    </row>
    <row r="42" ht="18" customHeight="1">
      <c r="J42" s="11"/>
    </row>
    <row r="43" ht="18" customHeight="1">
      <c r="J43" s="11"/>
    </row>
    <row r="44" ht="12.75">
      <c r="J44" s="11"/>
    </row>
    <row r="45" spans="1:10" s="6" customFormat="1" ht="18.75" customHeight="1">
      <c r="A45" s="1"/>
      <c r="B45" s="1"/>
      <c r="C45" s="7"/>
      <c r="D45" s="1"/>
      <c r="E45" s="1"/>
      <c r="F45" s="1"/>
      <c r="G45" s="1"/>
      <c r="H45" s="1"/>
      <c r="I45" s="1"/>
      <c r="J45" s="11"/>
    </row>
    <row r="46" spans="1:10" s="2" customFormat="1" ht="18" customHeight="1">
      <c r="A46" s="1"/>
      <c r="B46" s="1"/>
      <c r="C46" s="7"/>
      <c r="D46" s="1"/>
      <c r="E46" s="1"/>
      <c r="F46" s="1"/>
      <c r="G46" s="1"/>
      <c r="H46" s="1"/>
      <c r="I46" s="1"/>
      <c r="J46" s="11"/>
    </row>
    <row r="47" spans="1:10" s="2" customFormat="1" ht="12.75">
      <c r="A47" s="1"/>
      <c r="B47" s="1"/>
      <c r="C47" s="7"/>
      <c r="D47" s="1"/>
      <c r="E47" s="1"/>
      <c r="F47" s="1"/>
      <c r="G47" s="1"/>
      <c r="H47" s="1"/>
      <c r="I47" s="1"/>
      <c r="J47" s="11"/>
    </row>
    <row r="48" ht="12.75">
      <c r="J48" s="11"/>
    </row>
    <row r="49" spans="1:10" s="2" customFormat="1" ht="18" customHeight="1">
      <c r="A49" s="1"/>
      <c r="B49" s="1"/>
      <c r="C49" s="7"/>
      <c r="D49" s="1"/>
      <c r="E49" s="1"/>
      <c r="F49" s="1"/>
      <c r="G49" s="1"/>
      <c r="H49" s="1"/>
      <c r="I49" s="1"/>
      <c r="J49" s="11"/>
    </row>
    <row r="50" spans="1:10" s="2" customFormat="1" ht="24.75" customHeight="1">
      <c r="A50" s="1"/>
      <c r="B50" s="1"/>
      <c r="C50" s="7"/>
      <c r="D50" s="1"/>
      <c r="E50" s="1"/>
      <c r="F50" s="1"/>
      <c r="G50" s="1"/>
      <c r="H50" s="1"/>
      <c r="I50" s="1"/>
      <c r="J50" s="11"/>
    </row>
    <row r="51" spans="1:10" s="2" customFormat="1" ht="24.75" customHeight="1">
      <c r="A51" s="1"/>
      <c r="B51" s="1"/>
      <c r="C51" s="7"/>
      <c r="D51" s="1"/>
      <c r="E51" s="1"/>
      <c r="F51" s="1"/>
      <c r="G51" s="1"/>
      <c r="H51" s="1"/>
      <c r="I51" s="1"/>
      <c r="J51" s="11"/>
    </row>
    <row r="52" spans="1:10" s="2" customFormat="1" ht="18" customHeight="1">
      <c r="A52" s="1"/>
      <c r="B52" s="1"/>
      <c r="C52" s="7"/>
      <c r="D52" s="1"/>
      <c r="E52" s="1"/>
      <c r="F52" s="1"/>
      <c r="G52" s="1"/>
      <c r="H52" s="1"/>
      <c r="I52" s="1"/>
      <c r="J52" s="11"/>
    </row>
    <row r="53" spans="1:10" s="2" customFormat="1" ht="18" customHeight="1">
      <c r="A53" s="1"/>
      <c r="B53" s="1"/>
      <c r="C53" s="7"/>
      <c r="D53" s="1"/>
      <c r="E53" s="1"/>
      <c r="F53" s="1"/>
      <c r="G53" s="1"/>
      <c r="H53" s="1"/>
      <c r="I53" s="1"/>
      <c r="J53" s="11"/>
    </row>
    <row r="54" spans="1:10" s="2" customFormat="1" ht="24.75" customHeight="1">
      <c r="A54" s="1"/>
      <c r="B54" s="1"/>
      <c r="C54" s="7"/>
      <c r="D54" s="1"/>
      <c r="E54" s="1"/>
      <c r="F54" s="1"/>
      <c r="G54" s="1"/>
      <c r="H54" s="1"/>
      <c r="I54" s="1"/>
      <c r="J54" s="11"/>
    </row>
    <row r="55" spans="1:10" s="2" customFormat="1" ht="18" customHeight="1">
      <c r="A55" s="1"/>
      <c r="B55" s="1"/>
      <c r="C55" s="7"/>
      <c r="D55" s="1"/>
      <c r="E55" s="1"/>
      <c r="F55" s="1"/>
      <c r="G55" s="1"/>
      <c r="H55" s="1"/>
      <c r="I55" s="1"/>
      <c r="J55" s="11"/>
    </row>
    <row r="56" spans="1:10" s="2" customFormat="1" ht="72" customHeight="1">
      <c r="A56" s="1"/>
      <c r="B56" s="1"/>
      <c r="C56" s="7"/>
      <c r="D56" s="1"/>
      <c r="E56" s="1"/>
      <c r="F56" s="1"/>
      <c r="G56" s="1"/>
      <c r="H56" s="1"/>
      <c r="I56" s="1"/>
      <c r="J56" s="11"/>
    </row>
    <row r="57" ht="24.75" customHeight="1">
      <c r="J57" s="11"/>
    </row>
    <row r="58" spans="1:10" s="2" customFormat="1" ht="24.75" customHeight="1">
      <c r="A58" s="1"/>
      <c r="B58" s="1"/>
      <c r="C58" s="7"/>
      <c r="D58" s="1"/>
      <c r="E58" s="1"/>
      <c r="F58" s="1"/>
      <c r="G58" s="1"/>
      <c r="H58" s="1"/>
      <c r="I58" s="1"/>
      <c r="J58" s="11"/>
    </row>
    <row r="59" spans="1:10" s="2" customFormat="1" ht="24.75" customHeight="1">
      <c r="A59" s="1"/>
      <c r="B59" s="1"/>
      <c r="C59" s="7"/>
      <c r="D59" s="1"/>
      <c r="E59" s="1"/>
      <c r="F59" s="1"/>
      <c r="G59" s="1"/>
      <c r="H59" s="1"/>
      <c r="I59" s="1"/>
      <c r="J59" s="11"/>
    </row>
    <row r="60" spans="1:10" s="2" customFormat="1" ht="18" customHeight="1">
      <c r="A60" s="1"/>
      <c r="B60" s="1"/>
      <c r="C60" s="7"/>
      <c r="D60" s="1"/>
      <c r="E60" s="1"/>
      <c r="F60" s="1"/>
      <c r="G60" s="1"/>
      <c r="H60" s="1"/>
      <c r="I60" s="1"/>
      <c r="J60" s="11"/>
    </row>
    <row r="61" spans="1:10" s="2" customFormat="1" ht="18" customHeight="1">
      <c r="A61" s="1"/>
      <c r="B61" s="1"/>
      <c r="C61" s="7"/>
      <c r="D61" s="1"/>
      <c r="E61" s="1"/>
      <c r="F61" s="1"/>
      <c r="G61" s="1"/>
      <c r="H61" s="1"/>
      <c r="I61" s="1"/>
      <c r="J61" s="11"/>
    </row>
    <row r="62" spans="1:10" s="2" customFormat="1" ht="18" customHeight="1">
      <c r="A62" s="1"/>
      <c r="B62" s="1"/>
      <c r="C62" s="7"/>
      <c r="D62" s="1"/>
      <c r="E62" s="1"/>
      <c r="F62" s="1"/>
      <c r="G62" s="1"/>
      <c r="H62" s="1"/>
      <c r="I62" s="1"/>
      <c r="J62" s="11"/>
    </row>
    <row r="63" spans="1:10" s="2" customFormat="1" ht="18" customHeight="1">
      <c r="A63" s="1"/>
      <c r="B63" s="1"/>
      <c r="C63" s="7"/>
      <c r="D63" s="1"/>
      <c r="E63" s="1"/>
      <c r="F63" s="1"/>
      <c r="G63" s="1"/>
      <c r="H63" s="1"/>
      <c r="I63" s="1"/>
      <c r="J63" s="11"/>
    </row>
    <row r="64" spans="1:10" s="2" customFormat="1" ht="18" customHeight="1">
      <c r="A64" s="1"/>
      <c r="B64" s="1"/>
      <c r="C64" s="7"/>
      <c r="D64" s="1"/>
      <c r="E64" s="1"/>
      <c r="F64" s="1"/>
      <c r="G64" s="1"/>
      <c r="H64" s="1"/>
      <c r="I64" s="1"/>
      <c r="J64" s="11"/>
    </row>
    <row r="65" spans="1:10" s="2" customFormat="1" ht="18" customHeight="1">
      <c r="A65" s="1"/>
      <c r="B65" s="1"/>
      <c r="C65" s="7"/>
      <c r="D65" s="1"/>
      <c r="E65" s="1"/>
      <c r="F65" s="1"/>
      <c r="G65" s="1"/>
      <c r="H65" s="1"/>
      <c r="I65" s="1"/>
      <c r="J65" s="11"/>
    </row>
    <row r="66" spans="1:10" s="2" customFormat="1" ht="18" customHeight="1">
      <c r="A66" s="1"/>
      <c r="B66" s="1"/>
      <c r="C66" s="7"/>
      <c r="D66" s="1"/>
      <c r="E66" s="1"/>
      <c r="F66" s="1"/>
      <c r="G66" s="1"/>
      <c r="H66" s="1"/>
      <c r="I66" s="1"/>
      <c r="J66" s="11"/>
    </row>
    <row r="67" spans="1:10" s="2" customFormat="1" ht="18" customHeight="1">
      <c r="A67" s="1"/>
      <c r="B67" s="1"/>
      <c r="C67" s="7"/>
      <c r="D67" s="1"/>
      <c r="E67" s="1"/>
      <c r="F67" s="1"/>
      <c r="G67" s="1"/>
      <c r="H67" s="1"/>
      <c r="I67" s="1"/>
      <c r="J67" s="11"/>
    </row>
    <row r="68" ht="12.75">
      <c r="J68" s="11"/>
    </row>
    <row r="69" spans="1:10" s="2" customFormat="1" ht="18" customHeight="1">
      <c r="A69" s="1"/>
      <c r="B69" s="1"/>
      <c r="C69" s="7"/>
      <c r="D69" s="1"/>
      <c r="E69" s="1"/>
      <c r="F69" s="1"/>
      <c r="G69" s="1"/>
      <c r="H69" s="1"/>
      <c r="I69" s="1"/>
      <c r="J69" s="11"/>
    </row>
    <row r="70" spans="1:10" s="2" customFormat="1" ht="18" customHeight="1">
      <c r="A70" s="1"/>
      <c r="B70" s="1"/>
      <c r="C70" s="7"/>
      <c r="D70" s="1"/>
      <c r="E70" s="1"/>
      <c r="F70" s="1"/>
      <c r="G70" s="1"/>
      <c r="H70" s="1"/>
      <c r="I70" s="1"/>
      <c r="J70" s="11"/>
    </row>
    <row r="71" spans="1:10" s="2" customFormat="1" ht="12.75">
      <c r="A71" s="1"/>
      <c r="B71" s="1"/>
      <c r="C71" s="7"/>
      <c r="D71" s="1"/>
      <c r="E71" s="1"/>
      <c r="F71" s="1"/>
      <c r="G71" s="1"/>
      <c r="H71" s="1"/>
      <c r="I71" s="1"/>
      <c r="J71" s="11"/>
    </row>
    <row r="72" spans="1:10" s="2" customFormat="1" ht="18" customHeight="1">
      <c r="A72" s="1"/>
      <c r="B72" s="1"/>
      <c r="C72" s="7"/>
      <c r="D72" s="1"/>
      <c r="E72" s="1"/>
      <c r="F72" s="1"/>
      <c r="G72" s="1"/>
      <c r="H72" s="1"/>
      <c r="I72" s="1"/>
      <c r="J72" s="11"/>
    </row>
    <row r="73" spans="1:10" s="2" customFormat="1" ht="18" customHeight="1">
      <c r="A73" s="1"/>
      <c r="B73" s="1"/>
      <c r="C73" s="7"/>
      <c r="D73" s="1"/>
      <c r="E73" s="1"/>
      <c r="F73" s="1"/>
      <c r="G73" s="1"/>
      <c r="H73" s="1"/>
      <c r="I73" s="1"/>
      <c r="J73" s="11"/>
    </row>
    <row r="74" spans="1:10" s="2" customFormat="1" ht="32.25" customHeight="1">
      <c r="A74" s="1"/>
      <c r="B74" s="1"/>
      <c r="C74" s="7"/>
      <c r="D74" s="1"/>
      <c r="E74" s="1"/>
      <c r="F74" s="1"/>
      <c r="G74" s="1"/>
      <c r="H74" s="1"/>
      <c r="I74" s="1"/>
      <c r="J74" s="11"/>
    </row>
    <row r="75" spans="1:10" s="2" customFormat="1" ht="12.75">
      <c r="A75" s="1"/>
      <c r="B75" s="1"/>
      <c r="C75" s="7"/>
      <c r="D75" s="1"/>
      <c r="E75" s="1"/>
      <c r="F75" s="1"/>
      <c r="G75" s="1"/>
      <c r="H75" s="1"/>
      <c r="I75" s="1"/>
      <c r="J75" s="11"/>
    </row>
    <row r="76" spans="1:10" s="2" customFormat="1" ht="12.75">
      <c r="A76" s="1"/>
      <c r="B76" s="1"/>
      <c r="C76" s="7"/>
      <c r="D76" s="1"/>
      <c r="E76" s="1"/>
      <c r="F76" s="1"/>
      <c r="G76" s="1"/>
      <c r="H76" s="1"/>
      <c r="I76" s="1"/>
      <c r="J76" s="11"/>
    </row>
    <row r="77" spans="1:10" s="2" customFormat="1" ht="12.75">
      <c r="A77" s="1"/>
      <c r="B77" s="1"/>
      <c r="C77" s="7"/>
      <c r="D77" s="1"/>
      <c r="E77" s="1"/>
      <c r="F77" s="1"/>
      <c r="G77" s="1"/>
      <c r="H77" s="1"/>
      <c r="I77" s="1"/>
      <c r="J77" s="11"/>
    </row>
    <row r="78" spans="1:10" s="2" customFormat="1" ht="12.75">
      <c r="A78" s="1"/>
      <c r="B78" s="1"/>
      <c r="C78" s="7"/>
      <c r="D78" s="1"/>
      <c r="E78" s="1"/>
      <c r="F78" s="1"/>
      <c r="G78" s="1"/>
      <c r="H78" s="1"/>
      <c r="I78" s="1"/>
      <c r="J78" s="11"/>
    </row>
    <row r="79" spans="1:10" s="2" customFormat="1" ht="18" customHeight="1">
      <c r="A79" s="1"/>
      <c r="B79" s="1"/>
      <c r="C79" s="7"/>
      <c r="D79" s="1"/>
      <c r="E79" s="1"/>
      <c r="F79" s="1"/>
      <c r="G79" s="1"/>
      <c r="H79" s="1"/>
      <c r="I79" s="1"/>
      <c r="J79" s="11"/>
    </row>
    <row r="80" spans="1:10" s="2" customFormat="1" ht="18" customHeight="1">
      <c r="A80" s="1"/>
      <c r="B80" s="1"/>
      <c r="C80" s="7"/>
      <c r="D80" s="1"/>
      <c r="E80" s="1"/>
      <c r="F80" s="1"/>
      <c r="G80" s="1"/>
      <c r="H80" s="1"/>
      <c r="I80" s="1"/>
      <c r="J80" s="11"/>
    </row>
    <row r="81" spans="1:10" s="2" customFormat="1" ht="18" customHeight="1">
      <c r="A81" s="1"/>
      <c r="B81" s="1"/>
      <c r="C81" s="7"/>
      <c r="D81" s="1"/>
      <c r="E81" s="1"/>
      <c r="F81" s="1"/>
      <c r="G81" s="1"/>
      <c r="H81" s="1"/>
      <c r="I81" s="1"/>
      <c r="J81" s="11"/>
    </row>
    <row r="82" spans="1:10" s="2" customFormat="1" ht="18" customHeight="1">
      <c r="A82" s="1"/>
      <c r="B82" s="1"/>
      <c r="C82" s="7"/>
      <c r="D82" s="1"/>
      <c r="E82" s="1"/>
      <c r="F82" s="1"/>
      <c r="G82" s="1"/>
      <c r="H82" s="1"/>
      <c r="I82" s="1"/>
      <c r="J82" s="11"/>
    </row>
    <row r="83" spans="1:10" s="2" customFormat="1" ht="18" customHeight="1">
      <c r="A83" s="1"/>
      <c r="B83" s="1"/>
      <c r="C83" s="7"/>
      <c r="D83" s="1"/>
      <c r="E83" s="1"/>
      <c r="F83" s="1"/>
      <c r="G83" s="1"/>
      <c r="H83" s="1"/>
      <c r="I83" s="1"/>
      <c r="J83" s="11"/>
    </row>
    <row r="84" spans="1:10" s="2" customFormat="1" ht="18" customHeight="1">
      <c r="A84" s="1"/>
      <c r="B84" s="1"/>
      <c r="C84" s="7"/>
      <c r="D84" s="1"/>
      <c r="E84" s="1"/>
      <c r="F84" s="1"/>
      <c r="G84" s="1"/>
      <c r="H84" s="1"/>
      <c r="I84" s="1"/>
      <c r="J84" s="11"/>
    </row>
    <row r="85" spans="1:10" s="2" customFormat="1" ht="18" customHeight="1">
      <c r="A85" s="1"/>
      <c r="B85" s="1"/>
      <c r="C85" s="7"/>
      <c r="D85" s="1"/>
      <c r="E85" s="1"/>
      <c r="F85" s="1"/>
      <c r="G85" s="1"/>
      <c r="H85" s="1"/>
      <c r="I85" s="1"/>
      <c r="J85" s="11"/>
    </row>
    <row r="86" spans="1:10" s="2" customFormat="1" ht="12.75">
      <c r="A86" s="1"/>
      <c r="B86" s="1"/>
      <c r="C86" s="7"/>
      <c r="D86" s="1"/>
      <c r="E86" s="1"/>
      <c r="F86" s="1"/>
      <c r="G86" s="1"/>
      <c r="H86" s="1"/>
      <c r="I86" s="1"/>
      <c r="J86" s="11"/>
    </row>
    <row r="87" spans="1:10" s="2" customFormat="1" ht="18" customHeight="1">
      <c r="A87" s="1"/>
      <c r="B87" s="1"/>
      <c r="C87" s="7"/>
      <c r="D87" s="1"/>
      <c r="E87" s="1"/>
      <c r="F87" s="1"/>
      <c r="G87" s="1"/>
      <c r="H87" s="1"/>
      <c r="I87" s="1"/>
      <c r="J87" s="11"/>
    </row>
    <row r="88" spans="1:10" s="2" customFormat="1" ht="18" customHeight="1">
      <c r="A88" s="1"/>
      <c r="B88" s="1"/>
      <c r="C88" s="7"/>
      <c r="D88" s="1"/>
      <c r="E88" s="1"/>
      <c r="F88" s="1"/>
      <c r="G88" s="1"/>
      <c r="H88" s="1"/>
      <c r="I88" s="1"/>
      <c r="J88" s="11"/>
    </row>
    <row r="89" spans="1:10" s="2" customFormat="1" ht="18" customHeight="1">
      <c r="A89" s="1"/>
      <c r="B89" s="1"/>
      <c r="C89" s="7"/>
      <c r="D89" s="1"/>
      <c r="E89" s="1"/>
      <c r="F89" s="1"/>
      <c r="G89" s="1"/>
      <c r="H89" s="1"/>
      <c r="I89" s="1"/>
      <c r="J89" s="11"/>
    </row>
    <row r="90" spans="1:10" s="2" customFormat="1" ht="18" customHeight="1">
      <c r="A90" s="1"/>
      <c r="B90" s="1"/>
      <c r="C90" s="7"/>
      <c r="D90" s="1"/>
      <c r="E90" s="1"/>
      <c r="F90" s="1"/>
      <c r="G90" s="1"/>
      <c r="H90" s="1"/>
      <c r="I90" s="1"/>
      <c r="J90" s="11"/>
    </row>
    <row r="91" spans="1:10" s="2" customFormat="1" ht="18" customHeight="1">
      <c r="A91" s="1"/>
      <c r="B91" s="1"/>
      <c r="C91" s="7"/>
      <c r="D91" s="1"/>
      <c r="E91" s="1"/>
      <c r="F91" s="1"/>
      <c r="G91" s="1"/>
      <c r="H91" s="1"/>
      <c r="I91" s="1"/>
      <c r="J91" s="11"/>
    </row>
    <row r="92" spans="1:10" s="2" customFormat="1" ht="18" customHeight="1">
      <c r="A92" s="1"/>
      <c r="B92" s="1"/>
      <c r="C92" s="7"/>
      <c r="D92" s="1"/>
      <c r="E92" s="1"/>
      <c r="F92" s="1"/>
      <c r="G92" s="1"/>
      <c r="H92" s="1"/>
      <c r="I92" s="1"/>
      <c r="J92" s="11"/>
    </row>
    <row r="93" spans="1:10" s="2" customFormat="1" ht="18" customHeight="1">
      <c r="A93" s="1"/>
      <c r="B93" s="1"/>
      <c r="C93" s="7"/>
      <c r="D93" s="1"/>
      <c r="E93" s="1"/>
      <c r="F93" s="1"/>
      <c r="G93" s="1"/>
      <c r="H93" s="1"/>
      <c r="I93" s="1"/>
      <c r="J93" s="11"/>
    </row>
    <row r="94" spans="1:10" s="2" customFormat="1" ht="18" customHeight="1">
      <c r="A94" s="1"/>
      <c r="B94" s="1"/>
      <c r="C94" s="7"/>
      <c r="D94" s="1"/>
      <c r="E94" s="1"/>
      <c r="F94" s="1"/>
      <c r="G94" s="1"/>
      <c r="H94" s="1"/>
      <c r="I94" s="1"/>
      <c r="J94" s="11"/>
    </row>
    <row r="95" spans="1:10" s="2" customFormat="1" ht="18" customHeight="1">
      <c r="A95" s="1"/>
      <c r="B95" s="1"/>
      <c r="C95" s="7"/>
      <c r="D95" s="1"/>
      <c r="E95" s="1"/>
      <c r="F95" s="1"/>
      <c r="G95" s="1"/>
      <c r="H95" s="1"/>
      <c r="I95" s="1"/>
      <c r="J95" s="11"/>
    </row>
    <row r="96" spans="1:10" s="2" customFormat="1" ht="18" customHeight="1">
      <c r="A96" s="1"/>
      <c r="B96" s="1"/>
      <c r="C96" s="7"/>
      <c r="D96" s="1"/>
      <c r="E96" s="1"/>
      <c r="F96" s="1"/>
      <c r="G96" s="1"/>
      <c r="H96" s="1"/>
      <c r="I96" s="1"/>
      <c r="J96" s="11"/>
    </row>
    <row r="97" ht="12.75">
      <c r="L97" s="10"/>
    </row>
    <row r="98" ht="12.75">
      <c r="J98" s="11"/>
    </row>
    <row r="103" ht="12.75">
      <c r="L103" s="10"/>
    </row>
  </sheetData>
  <sheetProtection/>
  <mergeCells count="17">
    <mergeCell ref="A1:I1"/>
    <mergeCell ref="A37:I38"/>
    <mergeCell ref="E36:G36"/>
    <mergeCell ref="F9:G9"/>
    <mergeCell ref="A18:I18"/>
    <mergeCell ref="F17:H17"/>
    <mergeCell ref="F35:H35"/>
    <mergeCell ref="E5:I5"/>
    <mergeCell ref="F4:I4"/>
    <mergeCell ref="F26:H26"/>
    <mergeCell ref="A27:I27"/>
    <mergeCell ref="A2:C2"/>
    <mergeCell ref="A3:C3"/>
    <mergeCell ref="A4:C4"/>
    <mergeCell ref="A5:C5"/>
    <mergeCell ref="D2:I2"/>
    <mergeCell ref="D3:I3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SheetLayoutView="100" zoomScalePageLayoutView="0" workbookViewId="0" topLeftCell="A1">
      <selection activeCell="E17" sqref="E17:E18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7" width="9.57421875" style="1" customWidth="1"/>
    <col min="8" max="8" width="11.28125" style="1" bestFit="1" customWidth="1"/>
    <col min="9" max="9" width="10.7109375" style="1" bestFit="1" customWidth="1"/>
    <col min="10" max="16384" width="9.140625" style="1" customWidth="1"/>
  </cols>
  <sheetData>
    <row r="1" spans="1:6" ht="18" customHeight="1">
      <c r="A1" s="164" t="s">
        <v>11</v>
      </c>
      <c r="B1" s="164"/>
      <c r="C1" s="164"/>
      <c r="D1" s="164"/>
      <c r="E1" s="164"/>
      <c r="F1" s="5"/>
    </row>
    <row r="2" spans="1:5" ht="18" customHeight="1">
      <c r="A2" s="4" t="s">
        <v>58</v>
      </c>
      <c r="B2" s="8"/>
      <c r="C2" s="4"/>
      <c r="D2" s="4"/>
      <c r="E2" s="9"/>
    </row>
    <row r="3" spans="1:5" ht="18" customHeight="1">
      <c r="A3" s="4" t="s">
        <v>59</v>
      </c>
      <c r="B3" s="8"/>
      <c r="C3" s="4"/>
      <c r="D3" s="4"/>
      <c r="E3" s="9"/>
    </row>
    <row r="4" spans="1:5" ht="18" customHeight="1">
      <c r="A4" s="4" t="s">
        <v>14</v>
      </c>
      <c r="B4" s="8"/>
      <c r="C4" s="4"/>
      <c r="D4" s="4"/>
      <c r="E4" s="9"/>
    </row>
    <row r="5" spans="1:10" ht="18" customHeight="1">
      <c r="A5" s="4" t="s">
        <v>60</v>
      </c>
      <c r="B5" s="8"/>
      <c r="C5" s="163"/>
      <c r="D5" s="163"/>
      <c r="E5" s="4"/>
      <c r="H5" s="9"/>
      <c r="I5" s="9"/>
      <c r="J5" s="9"/>
    </row>
    <row r="6" spans="1:10" ht="18" customHeight="1" thickBot="1">
      <c r="A6" s="4"/>
      <c r="B6" s="8"/>
      <c r="C6" s="17"/>
      <c r="D6" s="17"/>
      <c r="E6" s="4"/>
      <c r="F6" s="9"/>
      <c r="G6" s="9"/>
      <c r="H6" s="9"/>
      <c r="I6" s="9"/>
      <c r="J6" s="9"/>
    </row>
    <row r="7" spans="1:10" ht="18" customHeight="1" thickBot="1">
      <c r="A7" s="24" t="s">
        <v>0</v>
      </c>
      <c r="B7" s="25" t="s">
        <v>1</v>
      </c>
      <c r="C7" s="26" t="s">
        <v>3</v>
      </c>
      <c r="D7" s="165" t="s">
        <v>12</v>
      </c>
      <c r="E7" s="166"/>
      <c r="F7" s="167"/>
      <c r="G7" s="167"/>
      <c r="H7" s="167"/>
      <c r="I7" s="167"/>
      <c r="J7" s="9"/>
    </row>
    <row r="8" spans="1:10" ht="18" customHeight="1">
      <c r="A8" s="27"/>
      <c r="B8" s="28"/>
      <c r="C8" s="28"/>
      <c r="D8" s="29" t="s">
        <v>9</v>
      </c>
      <c r="E8" s="114" t="s">
        <v>8</v>
      </c>
      <c r="F8" s="35"/>
      <c r="G8" s="35"/>
      <c r="H8" s="35"/>
      <c r="I8" s="35"/>
      <c r="J8" s="9"/>
    </row>
    <row r="9" spans="1:10" ht="21.75" customHeight="1">
      <c r="A9" s="30">
        <v>1</v>
      </c>
      <c r="B9" s="21" t="s">
        <v>61</v>
      </c>
      <c r="C9" s="22">
        <f>orcamento!I9</f>
        <v>226.5</v>
      </c>
      <c r="D9" s="23">
        <v>1</v>
      </c>
      <c r="E9" s="55">
        <v>1</v>
      </c>
      <c r="F9" s="168"/>
      <c r="G9" s="168"/>
      <c r="H9" s="53"/>
      <c r="I9" s="53"/>
      <c r="J9" s="9"/>
    </row>
    <row r="10" spans="1:10" ht="21.75" customHeight="1">
      <c r="A10" s="102">
        <v>2</v>
      </c>
      <c r="B10" s="103" t="str">
        <f>orcamento!D10</f>
        <v>COBERTURA CRECHE RENILDA SPIES I</v>
      </c>
      <c r="C10" s="104">
        <f>orcamento!I17</f>
        <v>149463.9276252</v>
      </c>
      <c r="D10" s="105">
        <v>1</v>
      </c>
      <c r="E10" s="106">
        <v>1</v>
      </c>
      <c r="F10" s="168"/>
      <c r="G10" s="168"/>
      <c r="H10" s="53"/>
      <c r="I10" s="53"/>
      <c r="J10" s="9"/>
    </row>
    <row r="11" spans="1:10" ht="21.75" customHeight="1">
      <c r="A11" s="102">
        <v>3</v>
      </c>
      <c r="B11" s="103" t="str">
        <f>orcamento!D19</f>
        <v>COBERTURA CRECHE RENILDA SPIES II</v>
      </c>
      <c r="C11" s="104">
        <f>orcamento!I26</f>
        <v>64814.69209830001</v>
      </c>
      <c r="D11" s="105">
        <v>1</v>
      </c>
      <c r="E11" s="106">
        <v>1</v>
      </c>
      <c r="F11" s="168"/>
      <c r="G11" s="168"/>
      <c r="H11" s="53"/>
      <c r="I11" s="53"/>
      <c r="J11" s="9"/>
    </row>
    <row r="12" spans="1:10" ht="21.75" customHeight="1">
      <c r="A12" s="102">
        <v>4</v>
      </c>
      <c r="B12" s="103" t="str">
        <f>orcamento!D28</f>
        <v>COBERTURA COLÉGIO BOM CONSELHO </v>
      </c>
      <c r="C12" s="104">
        <f>orcamento!I35</f>
        <v>64852.146337800004</v>
      </c>
      <c r="D12" s="105">
        <v>1</v>
      </c>
      <c r="E12" s="106">
        <v>1</v>
      </c>
      <c r="F12" s="168"/>
      <c r="G12" s="168"/>
      <c r="H12" s="53"/>
      <c r="I12" s="53"/>
      <c r="J12" s="9"/>
    </row>
    <row r="13" spans="1:10" ht="16.5" customHeight="1" thickBot="1">
      <c r="A13" s="31"/>
      <c r="B13" s="32" t="s">
        <v>15</v>
      </c>
      <c r="C13" s="33">
        <f>orcamento!I36</f>
        <v>279357.26606130006</v>
      </c>
      <c r="D13" s="33">
        <f>(C9)+(C10)+(C11)+(C12)</f>
        <v>279357.2660613</v>
      </c>
      <c r="E13" s="56">
        <f>D13</f>
        <v>279357.2660613</v>
      </c>
      <c r="F13" s="169"/>
      <c r="G13" s="169"/>
      <c r="H13" s="54"/>
      <c r="I13" s="54"/>
      <c r="J13" s="9"/>
    </row>
    <row r="14" spans="6:10" ht="16.5" customHeight="1">
      <c r="F14" s="9"/>
      <c r="G14" s="9"/>
      <c r="H14" s="9"/>
      <c r="I14" s="9"/>
      <c r="J14" s="9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5">
    <mergeCell ref="C5:D5"/>
    <mergeCell ref="A1:E1"/>
    <mergeCell ref="D7:E7"/>
    <mergeCell ref="F7:G7"/>
    <mergeCell ref="H7:I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Leonardo Massing</cp:lastModifiedBy>
  <cp:lastPrinted>2021-10-28T11:24:14Z</cp:lastPrinted>
  <dcterms:created xsi:type="dcterms:W3CDTF">2005-07-25T22:21:51Z</dcterms:created>
  <dcterms:modified xsi:type="dcterms:W3CDTF">2021-10-28T11:27:06Z</dcterms:modified>
  <cp:category/>
  <cp:version/>
  <cp:contentType/>
  <cp:contentStatus/>
</cp:coreProperties>
</file>