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onardo Massing\Desktop\Depto. Planejamento\Reforma UBS I e II\PINTURA EXTERNA UBS 2021\"/>
    </mc:Choice>
  </mc:AlternateContent>
  <xr:revisionPtr revIDLastSave="0" documentId="13_ncr:1_{CEC0B610-6439-41DE-BC3C-69B327600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4" r:id="rId2"/>
    <sheet name="BDI" sheetId="3" r:id="rId3"/>
  </sheets>
  <definedNames>
    <definedName name="_xlnm.Print_Area" localSheetId="2">BDI!$B$1:$H$44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Print_Area">"$#REF!.$B$1:$N$9"</definedName>
    <definedName name="Excel_BuiltIn_Print_Titles">"$#REF!.$A$1:$AMJ$9"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" l="1"/>
  <c r="H4" i="1" l="1"/>
  <c r="I4" i="1" s="1"/>
  <c r="I5" i="1" s="1"/>
  <c r="C6" i="4" s="1"/>
  <c r="H9" i="1" l="1"/>
  <c r="B7" i="4" l="1"/>
  <c r="I9" i="1"/>
  <c r="I10" i="1" s="1"/>
  <c r="I12" i="1" s="1"/>
  <c r="H29" i="3" l="1"/>
  <c r="C7" i="4" l="1"/>
  <c r="E6" i="4"/>
  <c r="G6" i="4"/>
  <c r="I6" i="4"/>
  <c r="E7" i="4" l="1"/>
  <c r="I7" i="4"/>
  <c r="G7" i="4"/>
  <c r="G10" i="4" s="1"/>
  <c r="C9" i="4"/>
  <c r="E10" i="4" l="1"/>
  <c r="I10" i="4"/>
</calcChain>
</file>

<file path=xl/sharedStrings.xml><?xml version="1.0" encoding="utf-8"?>
<sst xmlns="http://schemas.openxmlformats.org/spreadsheetml/2006/main" count="79" uniqueCount="60">
  <si>
    <t>Código</t>
  </si>
  <si>
    <t>Serviço</t>
  </si>
  <si>
    <t>Unidade</t>
  </si>
  <si>
    <t>m²</t>
  </si>
  <si>
    <t>Quant.</t>
  </si>
  <si>
    <t>Item</t>
  </si>
  <si>
    <t>QUANTITATIVO E ORÇAMENTO</t>
  </si>
  <si>
    <t>TOTAL OBRA</t>
  </si>
  <si>
    <t>Custo Total c/BDI</t>
  </si>
  <si>
    <t>BDI ADOTADO</t>
  </si>
  <si>
    <t>Taxa de Lucro</t>
  </si>
  <si>
    <t>L</t>
  </si>
  <si>
    <t>Taxa de tributos</t>
  </si>
  <si>
    <t>T</t>
  </si>
  <si>
    <t>Taxa de Risco, seguro e garantia do empreendimento</t>
  </si>
  <si>
    <t>G+C</t>
  </si>
  <si>
    <t>Taxa de Despesas Financeiras</t>
  </si>
  <si>
    <t>DF</t>
  </si>
  <si>
    <t>Taxa de Rateio da Administração Central</t>
  </si>
  <si>
    <t>AC</t>
  </si>
  <si>
    <t>%</t>
  </si>
  <si>
    <t xml:space="preserve">VALORES ADOTADOS </t>
  </si>
  <si>
    <t>DESONERAÇÃO FOLHA PAGAMENTO</t>
  </si>
  <si>
    <t>ISS</t>
  </si>
  <si>
    <t>PIS</t>
  </si>
  <si>
    <t>COFINS</t>
  </si>
  <si>
    <t>Tributos</t>
  </si>
  <si>
    <t>Lucro</t>
  </si>
  <si>
    <t>Administração Central</t>
  </si>
  <si>
    <t>Despesas Financeiras</t>
  </si>
  <si>
    <t>Garantia / Risco</t>
  </si>
  <si>
    <t>Máximo</t>
  </si>
  <si>
    <t>Mínimo</t>
  </si>
  <si>
    <t>Descrição</t>
  </si>
  <si>
    <t>COMPOSIÇÃO DO B.D.I. UTILIZADO</t>
  </si>
  <si>
    <t>Fonte</t>
  </si>
  <si>
    <t>SINAPI</t>
  </si>
  <si>
    <t>ITEM</t>
  </si>
  <si>
    <t>DESCRIÇÃO</t>
  </si>
  <si>
    <t>PREÇO TOTAL</t>
  </si>
  <si>
    <t>R$</t>
  </si>
  <si>
    <t>ACUMULADO MÊS</t>
  </si>
  <si>
    <t>30 DIAS</t>
  </si>
  <si>
    <t>60 DIAS</t>
  </si>
  <si>
    <t>90 DIAS</t>
  </si>
  <si>
    <t>CRONOGRAMA FÍSICO FINANCEIRO</t>
  </si>
  <si>
    <r>
      <t xml:space="preserve">_________________________________
ANDRIOLI ARQUITETURA E PROJETOS LTDA
</t>
    </r>
    <r>
      <rPr>
        <b/>
        <sz val="9"/>
        <rFont val="Arial"/>
        <family val="2"/>
      </rPr>
      <t>ARQ. MARLON ANDRIOLI</t>
    </r>
    <r>
      <rPr>
        <sz val="9"/>
        <rFont val="Arial"/>
        <family val="2"/>
      </rPr>
      <t xml:space="preserve">
Representante Legal e Responsável Técnico
CAU A104473-7
C.P.F. 072.482.019-10</t>
    </r>
  </si>
  <si>
    <t>Preço c/ BDI</t>
  </si>
  <si>
    <t>Preço Total</t>
  </si>
  <si>
    <t>Preço Unitário Serviço</t>
  </si>
  <si>
    <t>Xanxerê, 24/09/2019</t>
  </si>
  <si>
    <t xml:space="preserve">PINTURA </t>
  </si>
  <si>
    <t>APLIACAÇÃO MANUAL DE PINTURA COM TINTA LÁTEX ACRILICA EM PAREDES, DUAS DEMÃOS. AF_06/2014</t>
  </si>
  <si>
    <t>REPAROS</t>
  </si>
  <si>
    <t>1.1</t>
  </si>
  <si>
    <t xml:space="preserve">PREPARAÇÃO E LIXAMENTO DE PAREDES </t>
  </si>
  <si>
    <t>Composição</t>
  </si>
  <si>
    <t>2.1</t>
  </si>
  <si>
    <t>Total do Item 02 :</t>
  </si>
  <si>
    <t>Total do Item 01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</si>
</sst>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\-??_);_(@_)"/>
    <numFmt numFmtId="166" formatCode="#,##0.000"/>
    <numFmt numFmtId="167" formatCode="_(* #,##0.00_);_(* \(#,##0.00\);_(* &quot;-&quot;??_);_(@_)"/>
    <numFmt numFmtId="168" formatCode="&quot;R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0" xfId="0" applyFont="1"/>
    <xf numFmtId="0" fontId="7" fillId="0" borderId="0" xfId="3"/>
    <xf numFmtId="0" fontId="8" fillId="0" borderId="0" xfId="4"/>
    <xf numFmtId="10" fontId="1" fillId="0" borderId="0" xfId="5" applyNumberFormat="1" applyFont="1" applyFill="1" applyBorder="1" applyAlignment="1" applyProtection="1">
      <alignment horizontal="center"/>
    </xf>
    <xf numFmtId="43" fontId="3" fillId="0" borderId="0" xfId="6" applyFont="1" applyFill="1" applyAlignment="1">
      <alignment horizontal="right"/>
    </xf>
    <xf numFmtId="0" fontId="12" fillId="0" borderId="0" xfId="4" applyFont="1" applyAlignment="1">
      <alignment vertical="center"/>
    </xf>
    <xf numFmtId="165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166" fontId="12" fillId="0" borderId="0" xfId="4" applyNumberFormat="1" applyFont="1" applyAlignment="1">
      <alignment vertical="center"/>
    </xf>
    <xf numFmtId="0" fontId="12" fillId="0" borderId="0" xfId="4" applyFont="1" applyAlignment="1">
      <alignment vertical="center" wrapText="1"/>
    </xf>
    <xf numFmtId="0" fontId="9" fillId="0" borderId="0" xfId="7"/>
    <xf numFmtId="0" fontId="12" fillId="0" borderId="0" xfId="4" applyFont="1"/>
    <xf numFmtId="10" fontId="12" fillId="0" borderId="0" xfId="5" applyNumberFormat="1" applyFont="1" applyFill="1" applyBorder="1" applyAlignment="1" applyProtection="1">
      <alignment horizontal="center"/>
    </xf>
    <xf numFmtId="10" fontId="13" fillId="0" borderId="1" xfId="5" applyNumberFormat="1" applyFont="1" applyFill="1" applyBorder="1" applyAlignment="1" applyProtection="1">
      <alignment horizontal="center" vertical="center"/>
    </xf>
    <xf numFmtId="10" fontId="14" fillId="0" borderId="0" xfId="5" applyNumberFormat="1" applyFont="1" applyFill="1" applyBorder="1" applyAlignment="1" applyProtection="1">
      <alignment horizontal="center"/>
    </xf>
    <xf numFmtId="0" fontId="14" fillId="0" borderId="0" xfId="4" applyFont="1"/>
    <xf numFmtId="10" fontId="14" fillId="0" borderId="1" xfId="5" applyNumberFormat="1" applyFont="1" applyFill="1" applyBorder="1" applyAlignment="1" applyProtection="1">
      <alignment horizontal="center"/>
    </xf>
    <xf numFmtId="0" fontId="14" fillId="0" borderId="16" xfId="4" applyFont="1" applyBorder="1"/>
    <xf numFmtId="0" fontId="14" fillId="0" borderId="17" xfId="4" applyFont="1" applyBorder="1"/>
    <xf numFmtId="0" fontId="14" fillId="0" borderId="17" xfId="4" applyFont="1" applyBorder="1" applyAlignment="1"/>
    <xf numFmtId="0" fontId="14" fillId="0" borderId="18" xfId="4" applyFont="1" applyBorder="1" applyAlignment="1"/>
    <xf numFmtId="0" fontId="13" fillId="0" borderId="1" xfId="4" applyFont="1" applyBorder="1" applyAlignment="1">
      <alignment horizontal="center"/>
    </xf>
    <xf numFmtId="0" fontId="14" fillId="0" borderId="0" xfId="4" applyFont="1" applyAlignment="1">
      <alignment horizontal="center"/>
    </xf>
    <xf numFmtId="10" fontId="14" fillId="0" borderId="1" xfId="8" applyNumberFormat="1" applyFont="1" applyBorder="1" applyAlignment="1">
      <alignment vertical="center" wrapText="1"/>
    </xf>
    <xf numFmtId="10" fontId="14" fillId="0" borderId="18" xfId="8" applyNumberFormat="1" applyFont="1" applyBorder="1" applyAlignment="1">
      <alignment vertical="center" wrapText="1"/>
    </xf>
    <xf numFmtId="10" fontId="14" fillId="0" borderId="1" xfId="9" applyNumberFormat="1" applyFont="1" applyBorder="1" applyAlignment="1">
      <alignment vertical="center"/>
    </xf>
    <xf numFmtId="10" fontId="14" fillId="0" borderId="1" xfId="8" applyNumberFormat="1" applyFont="1" applyBorder="1" applyAlignment="1">
      <alignment horizontal="center" vertical="center"/>
    </xf>
    <xf numFmtId="0" fontId="13" fillId="2" borderId="1" xfId="4" applyFont="1" applyFill="1" applyBorder="1" applyAlignment="1">
      <alignment vertical="center"/>
    </xf>
    <xf numFmtId="0" fontId="13" fillId="2" borderId="18" xfId="4" applyFont="1" applyFill="1" applyBorder="1" applyAlignment="1">
      <alignment vertical="center"/>
    </xf>
    <xf numFmtId="0" fontId="13" fillId="2" borderId="1" xfId="4" applyFont="1" applyFill="1" applyBorder="1" applyAlignment="1">
      <alignment horizontal="center" vertical="center"/>
    </xf>
    <xf numFmtId="164" fontId="2" fillId="0" borderId="1" xfId="1" applyFont="1" applyFill="1" applyBorder="1"/>
    <xf numFmtId="164" fontId="2" fillId="0" borderId="19" xfId="1" applyFont="1" applyBorder="1"/>
    <xf numFmtId="0" fontId="3" fillId="0" borderId="3" xfId="0" applyFont="1" applyBorder="1"/>
    <xf numFmtId="0" fontId="4" fillId="0" borderId="9" xfId="0" applyFont="1" applyBorder="1"/>
    <xf numFmtId="0" fontId="4" fillId="0" borderId="1" xfId="0" applyFont="1" applyBorder="1" applyAlignment="1">
      <alignment wrapText="1"/>
    </xf>
    <xf numFmtId="9" fontId="2" fillId="0" borderId="1" xfId="2" applyFont="1" applyBorder="1"/>
    <xf numFmtId="164" fontId="2" fillId="0" borderId="1" xfId="0" applyNumberFormat="1" applyFont="1" applyBorder="1"/>
    <xf numFmtId="0" fontId="2" fillId="0" borderId="19" xfId="0" applyFont="1" applyBorder="1"/>
    <xf numFmtId="164" fontId="2" fillId="0" borderId="9" xfId="0" applyNumberFormat="1" applyFont="1" applyBorder="1"/>
    <xf numFmtId="164" fontId="2" fillId="0" borderId="20" xfId="0" applyNumberFormat="1" applyFont="1" applyBorder="1"/>
    <xf numFmtId="0" fontId="17" fillId="0" borderId="0" xfId="4" applyFont="1"/>
    <xf numFmtId="0" fontId="3" fillId="0" borderId="0" xfId="0" applyFont="1"/>
    <xf numFmtId="0" fontId="6" fillId="0" borderId="5" xfId="0" applyFont="1" applyBorder="1"/>
    <xf numFmtId="0" fontId="4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/>
    <xf numFmtId="2" fontId="6" fillId="0" borderId="0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164" fontId="3" fillId="0" borderId="30" xfId="1" applyFont="1" applyBorder="1" applyAlignment="1">
      <alignment horizontal="center" vertical="center"/>
    </xf>
    <xf numFmtId="0" fontId="8" fillId="0" borderId="0" xfId="4" applyFont="1"/>
    <xf numFmtId="43" fontId="18" fillId="0" borderId="0" xfId="6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10" fontId="3" fillId="0" borderId="5" xfId="2" applyNumberFormat="1" applyFont="1" applyBorder="1"/>
    <xf numFmtId="0" fontId="3" fillId="0" borderId="5" xfId="0" applyFont="1" applyBorder="1"/>
    <xf numFmtId="0" fontId="3" fillId="0" borderId="21" xfId="0" applyFont="1" applyBorder="1"/>
    <xf numFmtId="0" fontId="6" fillId="0" borderId="9" xfId="0" applyFont="1" applyBorder="1" applyAlignment="1">
      <alignment wrapText="1"/>
    </xf>
    <xf numFmtId="0" fontId="19" fillId="0" borderId="3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168" fontId="3" fillId="0" borderId="19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12" xfId="0" applyFont="1" applyBorder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23" xfId="0" applyFont="1" applyBorder="1"/>
    <xf numFmtId="0" fontId="5" fillId="0" borderId="0" xfId="0" applyFont="1" applyBorder="1"/>
    <xf numFmtId="0" fontId="5" fillId="0" borderId="39" xfId="0" applyFont="1" applyBorder="1"/>
    <xf numFmtId="164" fontId="6" fillId="0" borderId="40" xfId="0" applyNumberFormat="1" applyFont="1" applyBorder="1"/>
    <xf numFmtId="0" fontId="12" fillId="0" borderId="0" xfId="4" applyFont="1" applyAlignment="1">
      <alignment horizontal="center" wrapText="1"/>
    </xf>
    <xf numFmtId="0" fontId="12" fillId="0" borderId="0" xfId="4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3" fillId="0" borderId="0" xfId="4" applyFont="1" applyAlignment="1">
      <alignment horizontal="center"/>
    </xf>
    <xf numFmtId="0" fontId="13" fillId="2" borderId="1" xfId="4" applyFont="1" applyFill="1" applyBorder="1" applyAlignment="1">
      <alignment horizontal="center" vertical="center"/>
    </xf>
    <xf numFmtId="10" fontId="13" fillId="0" borderId="18" xfId="5" applyNumberFormat="1" applyFont="1" applyFill="1" applyBorder="1" applyAlignment="1" applyProtection="1">
      <alignment horizontal="center" vertical="center"/>
    </xf>
    <xf numFmtId="10" fontId="13" fillId="0" borderId="17" xfId="5" applyNumberFormat="1" applyFont="1" applyFill="1" applyBorder="1" applyAlignment="1" applyProtection="1">
      <alignment horizontal="center" vertical="center"/>
    </xf>
    <xf numFmtId="10" fontId="13" fillId="0" borderId="16" xfId="5" applyNumberFormat="1" applyFont="1" applyFill="1" applyBorder="1" applyAlignment="1" applyProtection="1">
      <alignment horizontal="center" vertical="center"/>
    </xf>
    <xf numFmtId="0" fontId="10" fillId="0" borderId="0" xfId="4" applyFont="1" applyAlignment="1">
      <alignment horizontal="center" wrapText="1"/>
    </xf>
    <xf numFmtId="0" fontId="10" fillId="0" borderId="0" xfId="4" applyFont="1" applyAlignment="1">
      <alignment horizontal="center"/>
    </xf>
    <xf numFmtId="0" fontId="14" fillId="0" borderId="18" xfId="4" applyFont="1" applyBorder="1" applyAlignment="1">
      <alignment horizontal="right" vertical="center"/>
    </xf>
    <xf numFmtId="0" fontId="14" fillId="0" borderId="17" xfId="4" applyFont="1" applyBorder="1" applyAlignment="1">
      <alignment horizontal="right" vertical="center"/>
    </xf>
    <xf numFmtId="0" fontId="14" fillId="0" borderId="16" xfId="4" applyFont="1" applyBorder="1" applyAlignment="1">
      <alignment horizontal="right" vertical="center"/>
    </xf>
    <xf numFmtId="0" fontId="13" fillId="0" borderId="0" xfId="4" applyFont="1" applyBorder="1" applyAlignment="1">
      <alignment horizontal="center"/>
    </xf>
  </cellXfs>
  <cellStyles count="12">
    <cellStyle name="Moeda" xfId="1" builtinId="4"/>
    <cellStyle name="Normal" xfId="0" builtinId="0"/>
    <cellStyle name="Normal 2" xfId="10" xr:uid="{00000000-0005-0000-0000-000002000000}"/>
    <cellStyle name="Normal 2 3" xfId="7" xr:uid="{00000000-0005-0000-0000-000003000000}"/>
    <cellStyle name="Normal 3 2" xfId="4" xr:uid="{00000000-0005-0000-0000-000004000000}"/>
    <cellStyle name="Normal 4" xfId="3" xr:uid="{00000000-0005-0000-0000-000005000000}"/>
    <cellStyle name="Porcentagem" xfId="2" builtinId="5"/>
    <cellStyle name="Porcentagem 2" xfId="9" xr:uid="{00000000-0005-0000-0000-000007000000}"/>
    <cellStyle name="Porcentagem 3 2" xfId="5" xr:uid="{00000000-0005-0000-0000-000008000000}"/>
    <cellStyle name="Porcentagem 5" xfId="8" xr:uid="{00000000-0005-0000-0000-000009000000}"/>
    <cellStyle name="Separador de milhares 2" xfId="11" xr:uid="{00000000-0005-0000-0000-00000A000000}"/>
    <cellStyle name="Vírgula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115" zoomScaleNormal="100" workbookViewId="0">
      <selection activeCell="E21" sqref="E21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10.140625" style="1" customWidth="1"/>
    <col min="4" max="4" width="39.140625" style="1" customWidth="1"/>
    <col min="5" max="5" width="9.140625" style="1"/>
    <col min="6" max="6" width="9.28515625" style="1" bestFit="1" customWidth="1"/>
    <col min="7" max="7" width="12.42578125" style="1" bestFit="1" customWidth="1"/>
    <col min="8" max="8" width="12.5703125" style="1" bestFit="1" customWidth="1"/>
    <col min="9" max="9" width="15.7109375" style="1" customWidth="1"/>
    <col min="10" max="11" width="9.140625" style="1"/>
    <col min="12" max="12" width="28.7109375" style="1" customWidth="1"/>
    <col min="13" max="16384" width="9.140625" style="1"/>
  </cols>
  <sheetData>
    <row r="1" spans="1:12" ht="13.5" thickBot="1" x14ac:dyDescent="0.25">
      <c r="A1" s="96" t="s">
        <v>6</v>
      </c>
      <c r="B1" s="97"/>
      <c r="C1" s="97"/>
      <c r="D1" s="97"/>
      <c r="E1" s="97"/>
      <c r="F1" s="97"/>
      <c r="G1" s="97"/>
      <c r="H1" s="97"/>
      <c r="I1" s="98"/>
    </row>
    <row r="2" spans="1:12" ht="13.5" thickBot="1" x14ac:dyDescent="0.25">
      <c r="A2" s="81">
        <v>1</v>
      </c>
      <c r="B2" s="82"/>
      <c r="C2" s="82" t="s">
        <v>53</v>
      </c>
      <c r="D2" s="83"/>
      <c r="E2" s="84"/>
      <c r="F2" s="84"/>
      <c r="G2" s="83"/>
      <c r="H2" s="84"/>
      <c r="I2" s="85"/>
    </row>
    <row r="3" spans="1:12" ht="25.5" x14ac:dyDescent="0.2">
      <c r="A3" s="86" t="s">
        <v>5</v>
      </c>
      <c r="B3" s="87" t="s">
        <v>35</v>
      </c>
      <c r="C3" s="87" t="s">
        <v>0</v>
      </c>
      <c r="D3" s="87" t="s">
        <v>1</v>
      </c>
      <c r="E3" s="87" t="s">
        <v>2</v>
      </c>
      <c r="F3" s="87" t="s">
        <v>4</v>
      </c>
      <c r="G3" s="88" t="s">
        <v>49</v>
      </c>
      <c r="H3" s="87" t="s">
        <v>47</v>
      </c>
      <c r="I3" s="89" t="s">
        <v>48</v>
      </c>
      <c r="J3" s="49"/>
      <c r="L3" s="8"/>
    </row>
    <row r="4" spans="1:12" x14ac:dyDescent="0.2">
      <c r="A4" s="78" t="s">
        <v>54</v>
      </c>
      <c r="B4" s="75" t="s">
        <v>36</v>
      </c>
      <c r="C4" s="75" t="s">
        <v>56</v>
      </c>
      <c r="D4" s="75" t="s">
        <v>55</v>
      </c>
      <c r="E4" s="75" t="s">
        <v>3</v>
      </c>
      <c r="F4" s="76">
        <v>1034.99</v>
      </c>
      <c r="G4" s="77">
        <v>1.55</v>
      </c>
      <c r="H4" s="77">
        <f>G4*1.2354</f>
        <v>1.9148700000000001</v>
      </c>
      <c r="I4" s="79">
        <f>H4*F4</f>
        <v>1981.8713013000001</v>
      </c>
      <c r="J4" s="49"/>
      <c r="L4" s="8"/>
    </row>
    <row r="5" spans="1:12" ht="13.5" thickBot="1" x14ac:dyDescent="0.25">
      <c r="A5" s="108"/>
      <c r="B5" s="109"/>
      <c r="C5" s="109"/>
      <c r="D5" s="109"/>
      <c r="E5" s="109"/>
      <c r="F5" s="110"/>
      <c r="G5" s="107" t="s">
        <v>59</v>
      </c>
      <c r="H5" s="107"/>
      <c r="I5" s="80">
        <f>SUM(I4:I4)</f>
        <v>1981.8713013000001</v>
      </c>
      <c r="J5" s="49"/>
      <c r="L5" s="8"/>
    </row>
    <row r="6" spans="1:12" ht="13.5" thickBot="1" x14ac:dyDescent="0.25">
      <c r="A6" s="90"/>
      <c r="B6" s="91"/>
      <c r="C6" s="91"/>
      <c r="D6" s="91"/>
      <c r="E6" s="91"/>
      <c r="F6" s="91"/>
      <c r="G6" s="91"/>
      <c r="H6" s="91"/>
      <c r="I6" s="92"/>
      <c r="J6" s="49"/>
      <c r="L6" s="8"/>
    </row>
    <row r="7" spans="1:12" s="49" customFormat="1" x14ac:dyDescent="0.2">
      <c r="A7" s="73">
        <v>2</v>
      </c>
      <c r="B7" s="50"/>
      <c r="C7" s="50" t="s">
        <v>51</v>
      </c>
      <c r="D7" s="64"/>
      <c r="E7" s="65"/>
      <c r="F7" s="65"/>
      <c r="G7" s="65"/>
      <c r="H7" s="65"/>
      <c r="I7" s="66"/>
      <c r="L7" s="65"/>
    </row>
    <row r="8" spans="1:12" s="49" customFormat="1" ht="26.25" thickBot="1" x14ac:dyDescent="0.25">
      <c r="A8" s="69" t="s">
        <v>5</v>
      </c>
      <c r="B8" s="70" t="s">
        <v>35</v>
      </c>
      <c r="C8" s="70" t="s">
        <v>0</v>
      </c>
      <c r="D8" s="70" t="s">
        <v>1</v>
      </c>
      <c r="E8" s="70" t="s">
        <v>2</v>
      </c>
      <c r="F8" s="70" t="s">
        <v>4</v>
      </c>
      <c r="G8" s="71" t="s">
        <v>49</v>
      </c>
      <c r="H8" s="70" t="s">
        <v>47</v>
      </c>
      <c r="I8" s="72" t="s">
        <v>48</v>
      </c>
      <c r="L8" s="67" t="s">
        <v>49</v>
      </c>
    </row>
    <row r="9" spans="1:12" ht="39" thickBot="1" x14ac:dyDescent="0.25">
      <c r="A9" s="74" t="s">
        <v>57</v>
      </c>
      <c r="B9" s="55" t="s">
        <v>36</v>
      </c>
      <c r="C9" s="57">
        <v>89489</v>
      </c>
      <c r="D9" s="58" t="s">
        <v>52</v>
      </c>
      <c r="E9" s="57" t="s">
        <v>3</v>
      </c>
      <c r="F9" s="59">
        <v>1034.99</v>
      </c>
      <c r="G9" s="56">
        <v>12.76</v>
      </c>
      <c r="H9" s="56">
        <f>G9*1.25</f>
        <v>15.95</v>
      </c>
      <c r="I9" s="60">
        <f>(H9*F9)</f>
        <v>16508.090499999998</v>
      </c>
      <c r="J9" s="49"/>
      <c r="L9" s="56">
        <v>222.93</v>
      </c>
    </row>
    <row r="10" spans="1:12" ht="15.75" customHeight="1" thickBot="1" x14ac:dyDescent="0.25">
      <c r="A10" s="108"/>
      <c r="B10" s="109"/>
      <c r="C10" s="109"/>
      <c r="D10" s="109"/>
      <c r="E10" s="109"/>
      <c r="F10" s="110"/>
      <c r="G10" s="111" t="s">
        <v>58</v>
      </c>
      <c r="H10" s="111"/>
      <c r="I10" s="93">
        <f>SUM(I9:I9)</f>
        <v>16508.090499999998</v>
      </c>
      <c r="J10" s="49"/>
      <c r="L10" s="40"/>
    </row>
    <row r="11" spans="1:12" ht="13.5" customHeight="1" thickBot="1" x14ac:dyDescent="0.25">
      <c r="A11" s="99" t="s">
        <v>7</v>
      </c>
      <c r="B11" s="100"/>
      <c r="C11" s="100"/>
      <c r="D11" s="100"/>
      <c r="E11" s="100"/>
      <c r="F11" s="100"/>
      <c r="G11" s="100"/>
      <c r="H11" s="100"/>
      <c r="I11" s="63" t="s">
        <v>8</v>
      </c>
      <c r="J11" s="54"/>
    </row>
    <row r="12" spans="1:12" ht="15.75" customHeight="1" x14ac:dyDescent="0.2">
      <c r="A12" s="101"/>
      <c r="B12" s="102"/>
      <c r="C12" s="102"/>
      <c r="D12" s="102"/>
      <c r="E12" s="102"/>
      <c r="F12" s="102"/>
      <c r="G12" s="102"/>
      <c r="H12" s="102"/>
      <c r="I12" s="105">
        <f>SUM(I10,I5)</f>
        <v>18489.9618013</v>
      </c>
      <c r="J12" s="54"/>
    </row>
    <row r="13" spans="1:12" ht="13.5" customHeight="1" thickBot="1" x14ac:dyDescent="0.25">
      <c r="A13" s="103"/>
      <c r="B13" s="104"/>
      <c r="C13" s="104"/>
      <c r="D13" s="104"/>
      <c r="E13" s="104"/>
      <c r="F13" s="104"/>
      <c r="G13" s="104"/>
      <c r="H13" s="104"/>
      <c r="I13" s="106"/>
      <c r="J13" s="53"/>
    </row>
    <row r="14" spans="1:12" x14ac:dyDescent="0.2">
      <c r="A14" s="49"/>
      <c r="B14" s="49"/>
      <c r="C14" s="8"/>
      <c r="D14" s="8"/>
      <c r="E14" s="8"/>
      <c r="F14" s="8"/>
      <c r="G14" s="8"/>
      <c r="H14" s="8"/>
      <c r="I14" s="8"/>
      <c r="J14" s="49"/>
    </row>
    <row r="15" spans="1:12" x14ac:dyDescent="0.2">
      <c r="A15" s="8"/>
      <c r="C15" s="8"/>
      <c r="D15" s="8"/>
      <c r="E15" s="8"/>
      <c r="F15" s="8"/>
      <c r="G15" s="8"/>
      <c r="H15" s="8"/>
      <c r="I15" s="48"/>
      <c r="J15" s="8"/>
    </row>
    <row r="16" spans="1:12" x14ac:dyDescent="0.2">
      <c r="A16" s="8"/>
      <c r="B16" s="8"/>
      <c r="C16" s="94"/>
      <c r="D16" s="95"/>
      <c r="E16" s="95"/>
      <c r="F16" s="49"/>
      <c r="G16" s="49"/>
      <c r="H16" s="49"/>
      <c r="I16" s="61"/>
      <c r="J16" s="8"/>
    </row>
    <row r="17" spans="1:10" x14ac:dyDescent="0.2">
      <c r="A17" s="8"/>
      <c r="B17" s="8"/>
      <c r="C17" s="95"/>
      <c r="D17" s="95"/>
      <c r="E17" s="95"/>
      <c r="F17" s="49"/>
      <c r="G17" s="49"/>
      <c r="H17" s="49"/>
      <c r="I17" s="61"/>
      <c r="J17" s="8"/>
    </row>
    <row r="18" spans="1:10" ht="15" x14ac:dyDescent="0.25">
      <c r="A18" s="8"/>
      <c r="B18" s="8"/>
      <c r="C18" s="95"/>
      <c r="D18" s="95"/>
      <c r="E18" s="95"/>
      <c r="F18" s="61"/>
      <c r="G18" s="22"/>
      <c r="H18" s="61"/>
      <c r="I18" s="61"/>
      <c r="J18" s="8"/>
    </row>
    <row r="19" spans="1:10" ht="15" x14ac:dyDescent="0.25">
      <c r="A19" s="8"/>
      <c r="B19" s="8"/>
      <c r="C19" s="95"/>
      <c r="D19" s="95"/>
      <c r="E19" s="95"/>
      <c r="F19" s="61"/>
      <c r="G19" s="22"/>
      <c r="H19" s="61"/>
      <c r="I19" s="62"/>
      <c r="J19" s="8"/>
    </row>
    <row r="20" spans="1:10" x14ac:dyDescent="0.2">
      <c r="A20" s="8"/>
      <c r="B20" s="8"/>
      <c r="C20" s="95"/>
      <c r="D20" s="95"/>
      <c r="E20" s="95"/>
      <c r="F20" s="49"/>
      <c r="G20" s="49"/>
      <c r="H20" s="49"/>
      <c r="I20" s="49"/>
      <c r="J20" s="8"/>
    </row>
    <row r="28" spans="1:10" x14ac:dyDescent="0.2">
      <c r="C28" s="68"/>
    </row>
    <row r="29" spans="1:10" x14ac:dyDescent="0.2">
      <c r="C29" s="68"/>
    </row>
  </sheetData>
  <mergeCells count="8">
    <mergeCell ref="C16:E20"/>
    <mergeCell ref="A1:I1"/>
    <mergeCell ref="A11:H13"/>
    <mergeCell ref="I12:I13"/>
    <mergeCell ref="G5:H5"/>
    <mergeCell ref="A5:F5"/>
    <mergeCell ref="G10:H10"/>
    <mergeCell ref="A10:F10"/>
  </mergeCells>
  <pageMargins left="0.51181102362204722" right="0.51181102362204722" top="0.78740157480314965" bottom="0.78740157480314965" header="0.31496062992125984" footer="0.31496062992125984"/>
  <pageSetup paperSize="9" scale="54" fitToHeight="0" orientation="portrait" r:id="rId1"/>
  <headerFooter>
    <oddHeader xml:space="preserve">&amp;C&amp;"-,Negrito"PREFEITURA MUNICIPAL DE TUNÁPOLIS - SC
SETOR DE ENGENHARIA
&amp;"-,Regular" email: engenharia@tunapolis.sc.gov.br - Fone: 49 3632 1122&amp;"-,Negrito"
</oddHeader>
    <oddFooter>Página &amp;P&amp;ROrçamento Pintura UBS I e II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zoomScale="85" zoomScaleNormal="85" zoomScalePageLayoutView="85" workbookViewId="0">
      <selection activeCell="I19" sqref="I19"/>
    </sheetView>
  </sheetViews>
  <sheetFormatPr defaultRowHeight="15" x14ac:dyDescent="0.25"/>
  <cols>
    <col min="1" max="1" width="4.7109375" customWidth="1"/>
    <col min="2" max="2" width="29.85546875" customWidth="1"/>
    <col min="3" max="3" width="19.42578125" customWidth="1"/>
    <col min="4" max="4" width="6.42578125" customWidth="1"/>
    <col min="5" max="5" width="13.42578125" bestFit="1" customWidth="1"/>
    <col min="6" max="6" width="5.7109375" customWidth="1"/>
    <col min="7" max="7" width="13.42578125" bestFit="1" customWidth="1"/>
    <col min="8" max="8" width="6.140625" customWidth="1"/>
    <col min="9" max="9" width="14.42578125" customWidth="1"/>
  </cols>
  <sheetData>
    <row r="1" spans="1:9" ht="15.75" thickBot="1" x14ac:dyDescent="0.3"/>
    <row r="2" spans="1:9" x14ac:dyDescent="0.25">
      <c r="A2" s="112" t="s">
        <v>45</v>
      </c>
      <c r="B2" s="113"/>
      <c r="C2" s="113"/>
      <c r="D2" s="113"/>
      <c r="E2" s="113"/>
      <c r="F2" s="113"/>
      <c r="G2" s="113"/>
      <c r="H2" s="113"/>
      <c r="I2" s="114"/>
    </row>
    <row r="3" spans="1:9" x14ac:dyDescent="0.25">
      <c r="A3" s="115"/>
      <c r="B3" s="116"/>
      <c r="C3" s="116"/>
      <c r="D3" s="116"/>
      <c r="E3" s="116"/>
      <c r="F3" s="116"/>
      <c r="G3" s="116"/>
      <c r="H3" s="116"/>
      <c r="I3" s="117"/>
    </row>
    <row r="4" spans="1:9" x14ac:dyDescent="0.25">
      <c r="A4" s="2"/>
      <c r="B4" s="3"/>
      <c r="C4" s="3"/>
      <c r="D4" s="118" t="s">
        <v>42</v>
      </c>
      <c r="E4" s="118"/>
      <c r="F4" s="118" t="s">
        <v>43</v>
      </c>
      <c r="G4" s="118"/>
      <c r="H4" s="118" t="s">
        <v>44</v>
      </c>
      <c r="I4" s="119"/>
    </row>
    <row r="5" spans="1:9" x14ac:dyDescent="0.25">
      <c r="A5" s="2" t="s">
        <v>37</v>
      </c>
      <c r="B5" s="3" t="s">
        <v>38</v>
      </c>
      <c r="C5" s="3" t="s">
        <v>39</v>
      </c>
      <c r="D5" s="3" t="s">
        <v>20</v>
      </c>
      <c r="E5" s="3" t="s">
        <v>40</v>
      </c>
      <c r="F5" s="3" t="s">
        <v>20</v>
      </c>
      <c r="G5" s="3" t="s">
        <v>40</v>
      </c>
      <c r="H5" s="3" t="s">
        <v>20</v>
      </c>
      <c r="I5" s="45" t="s">
        <v>40</v>
      </c>
    </row>
    <row r="6" spans="1:9" x14ac:dyDescent="0.25">
      <c r="A6" s="2">
        <v>1</v>
      </c>
      <c r="B6" s="42" t="str">
        <f>Plan1!C2</f>
        <v>REPAROS</v>
      </c>
      <c r="C6" s="4">
        <f>Plan1!I5</f>
        <v>1981.8713013000001</v>
      </c>
      <c r="D6" s="43">
        <v>1</v>
      </c>
      <c r="E6" s="4">
        <f t="shared" ref="E6:E7" si="0">(C6*D6)</f>
        <v>1981.8713013000001</v>
      </c>
      <c r="F6" s="43">
        <v>0</v>
      </c>
      <c r="G6" s="4">
        <f>(C6*F6)</f>
        <v>0</v>
      </c>
      <c r="H6" s="43">
        <v>0</v>
      </c>
      <c r="I6" s="39">
        <f>(C6*H6)</f>
        <v>0</v>
      </c>
    </row>
    <row r="7" spans="1:9" x14ac:dyDescent="0.25">
      <c r="A7" s="2">
        <v>2</v>
      </c>
      <c r="B7" s="42" t="str">
        <f>(Plan1!C7)</f>
        <v xml:space="preserve">PINTURA </v>
      </c>
      <c r="C7" s="44">
        <f>(Plan1!I10)</f>
        <v>16508.090499999998</v>
      </c>
      <c r="D7" s="43">
        <v>0.25</v>
      </c>
      <c r="E7" s="4">
        <f t="shared" si="0"/>
        <v>4127.0226249999996</v>
      </c>
      <c r="F7" s="43">
        <v>0.5</v>
      </c>
      <c r="G7" s="4">
        <f t="shared" ref="G7" si="1">(C7*F7)</f>
        <v>8254.0452499999992</v>
      </c>
      <c r="H7" s="43">
        <v>0.25</v>
      </c>
      <c r="I7" s="39">
        <f t="shared" ref="I7" si="2">(C7*H7)</f>
        <v>4127.0226249999996</v>
      </c>
    </row>
    <row r="8" spans="1:9" x14ac:dyDescent="0.25">
      <c r="A8" s="2"/>
      <c r="B8" s="42"/>
      <c r="C8" s="44"/>
      <c r="D8" s="43"/>
      <c r="E8" s="38"/>
      <c r="F8" s="43"/>
      <c r="G8" s="4"/>
      <c r="H8" s="43"/>
      <c r="I8" s="39"/>
    </row>
    <row r="9" spans="1:9" x14ac:dyDescent="0.25">
      <c r="A9" s="2"/>
      <c r="B9" s="42" t="s">
        <v>7</v>
      </c>
      <c r="C9" s="44">
        <f>SUM(C6:C7)</f>
        <v>18489.9618013</v>
      </c>
      <c r="D9" s="43"/>
      <c r="E9" s="3"/>
      <c r="F9" s="43"/>
      <c r="G9" s="3"/>
      <c r="H9" s="3"/>
      <c r="I9" s="45"/>
    </row>
    <row r="10" spans="1:9" ht="15.75" thickBot="1" x14ac:dyDescent="0.3">
      <c r="A10" s="6"/>
      <c r="B10" s="41" t="s">
        <v>41</v>
      </c>
      <c r="C10" s="7"/>
      <c r="D10" s="7"/>
      <c r="E10" s="46">
        <f>SUM(E6:E9)</f>
        <v>6108.8939262999993</v>
      </c>
      <c r="F10" s="7"/>
      <c r="G10" s="46">
        <f>SUM(G6:G9)</f>
        <v>8254.0452499999992</v>
      </c>
      <c r="H10" s="7"/>
      <c r="I10" s="47">
        <f>SUM(I6:I9)</f>
        <v>4127.0226249999996</v>
      </c>
    </row>
    <row r="11" spans="1:9" x14ac:dyDescent="0.25">
      <c r="A11" s="5"/>
      <c r="B11" s="51"/>
      <c r="C11" s="5"/>
      <c r="D11" s="5"/>
      <c r="E11" s="52"/>
      <c r="F11" s="5"/>
      <c r="G11" s="52"/>
      <c r="H11" s="5"/>
      <c r="I11" s="52"/>
    </row>
    <row r="13" spans="1:9" x14ac:dyDescent="0.25">
      <c r="B13" s="94"/>
      <c r="C13" s="95"/>
      <c r="D13" s="95"/>
    </row>
    <row r="14" spans="1:9" x14ac:dyDescent="0.25">
      <c r="B14" s="95"/>
      <c r="C14" s="95"/>
      <c r="D14" s="95"/>
    </row>
    <row r="15" spans="1:9" x14ac:dyDescent="0.25">
      <c r="B15" s="95"/>
      <c r="C15" s="95"/>
      <c r="D15" s="95"/>
    </row>
    <row r="16" spans="1:9" x14ac:dyDescent="0.25">
      <c r="B16" s="95"/>
      <c r="C16" s="95"/>
      <c r="D16" s="95"/>
    </row>
    <row r="17" spans="2:4" x14ac:dyDescent="0.25">
      <c r="B17" s="95"/>
      <c r="C17" s="95"/>
      <c r="D17" s="95"/>
    </row>
  </sheetData>
  <mergeCells count="5">
    <mergeCell ref="B13:D17"/>
    <mergeCell ref="A2:I3"/>
    <mergeCell ref="D4:E4"/>
    <mergeCell ref="F4:G4"/>
    <mergeCell ref="H4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&amp;CPREFEITURA MUNICIPAL DE TUNÁPOLIS - SC
SETOR DE ENGENHARIA
 – email: engenharia@tunapolis.sc.gov.br - Fone: (49) 3632 -1122
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H44"/>
  <sheetViews>
    <sheetView showGridLines="0" topLeftCell="A25" zoomScale="90" zoomScaleNormal="90" workbookViewId="0">
      <selection activeCell="D31" sqref="D31"/>
    </sheetView>
  </sheetViews>
  <sheetFormatPr defaultRowHeight="15" x14ac:dyDescent="0.25"/>
  <cols>
    <col min="1" max="1" width="9.140625" style="9"/>
    <col min="2" max="2" width="16" style="10" customWidth="1"/>
    <col min="3" max="3" width="13.7109375" style="11" customWidth="1"/>
    <col min="4" max="4" width="14.7109375" style="10" customWidth="1"/>
    <col min="5" max="5" width="8" style="10" customWidth="1"/>
    <col min="6" max="6" width="11" style="10" customWidth="1"/>
    <col min="7" max="7" width="8" style="10" bestFit="1" customWidth="1"/>
    <col min="8" max="8" width="8.28515625" style="10" bestFit="1" customWidth="1"/>
    <col min="9" max="257" width="9.140625" style="9"/>
    <col min="258" max="258" width="16" style="9" customWidth="1"/>
    <col min="259" max="259" width="13.7109375" style="9" customWidth="1"/>
    <col min="260" max="260" width="14.7109375" style="9" customWidth="1"/>
    <col min="261" max="261" width="8" style="9" customWidth="1"/>
    <col min="262" max="262" width="11" style="9" customWidth="1"/>
    <col min="263" max="263" width="8" style="9" bestFit="1" customWidth="1"/>
    <col min="264" max="264" width="8.28515625" style="9" bestFit="1" customWidth="1"/>
    <col min="265" max="513" width="9.140625" style="9"/>
    <col min="514" max="514" width="16" style="9" customWidth="1"/>
    <col min="515" max="515" width="13.7109375" style="9" customWidth="1"/>
    <col min="516" max="516" width="14.7109375" style="9" customWidth="1"/>
    <col min="517" max="517" width="8" style="9" customWidth="1"/>
    <col min="518" max="518" width="11" style="9" customWidth="1"/>
    <col min="519" max="519" width="8" style="9" bestFit="1" customWidth="1"/>
    <col min="520" max="520" width="8.28515625" style="9" bestFit="1" customWidth="1"/>
    <col min="521" max="769" width="9.140625" style="9"/>
    <col min="770" max="770" width="16" style="9" customWidth="1"/>
    <col min="771" max="771" width="13.7109375" style="9" customWidth="1"/>
    <col min="772" max="772" width="14.7109375" style="9" customWidth="1"/>
    <col min="773" max="773" width="8" style="9" customWidth="1"/>
    <col min="774" max="774" width="11" style="9" customWidth="1"/>
    <col min="775" max="775" width="8" style="9" bestFit="1" customWidth="1"/>
    <col min="776" max="776" width="8.28515625" style="9" bestFit="1" customWidth="1"/>
    <col min="777" max="1025" width="9.140625" style="9"/>
    <col min="1026" max="1026" width="16" style="9" customWidth="1"/>
    <col min="1027" max="1027" width="13.7109375" style="9" customWidth="1"/>
    <col min="1028" max="1028" width="14.7109375" style="9" customWidth="1"/>
    <col min="1029" max="1029" width="8" style="9" customWidth="1"/>
    <col min="1030" max="1030" width="11" style="9" customWidth="1"/>
    <col min="1031" max="1031" width="8" style="9" bestFit="1" customWidth="1"/>
    <col min="1032" max="1032" width="8.28515625" style="9" bestFit="1" customWidth="1"/>
    <col min="1033" max="1281" width="9.140625" style="9"/>
    <col min="1282" max="1282" width="16" style="9" customWidth="1"/>
    <col min="1283" max="1283" width="13.7109375" style="9" customWidth="1"/>
    <col min="1284" max="1284" width="14.7109375" style="9" customWidth="1"/>
    <col min="1285" max="1285" width="8" style="9" customWidth="1"/>
    <col min="1286" max="1286" width="11" style="9" customWidth="1"/>
    <col min="1287" max="1287" width="8" style="9" bestFit="1" customWidth="1"/>
    <col min="1288" max="1288" width="8.28515625" style="9" bestFit="1" customWidth="1"/>
    <col min="1289" max="1537" width="9.140625" style="9"/>
    <col min="1538" max="1538" width="16" style="9" customWidth="1"/>
    <col min="1539" max="1539" width="13.7109375" style="9" customWidth="1"/>
    <col min="1540" max="1540" width="14.7109375" style="9" customWidth="1"/>
    <col min="1541" max="1541" width="8" style="9" customWidth="1"/>
    <col min="1542" max="1542" width="11" style="9" customWidth="1"/>
    <col min="1543" max="1543" width="8" style="9" bestFit="1" customWidth="1"/>
    <col min="1544" max="1544" width="8.28515625" style="9" bestFit="1" customWidth="1"/>
    <col min="1545" max="1793" width="9.140625" style="9"/>
    <col min="1794" max="1794" width="16" style="9" customWidth="1"/>
    <col min="1795" max="1795" width="13.7109375" style="9" customWidth="1"/>
    <col min="1796" max="1796" width="14.7109375" style="9" customWidth="1"/>
    <col min="1797" max="1797" width="8" style="9" customWidth="1"/>
    <col min="1798" max="1798" width="11" style="9" customWidth="1"/>
    <col min="1799" max="1799" width="8" style="9" bestFit="1" customWidth="1"/>
    <col min="1800" max="1800" width="8.28515625" style="9" bestFit="1" customWidth="1"/>
    <col min="1801" max="2049" width="9.140625" style="9"/>
    <col min="2050" max="2050" width="16" style="9" customWidth="1"/>
    <col min="2051" max="2051" width="13.7109375" style="9" customWidth="1"/>
    <col min="2052" max="2052" width="14.7109375" style="9" customWidth="1"/>
    <col min="2053" max="2053" width="8" style="9" customWidth="1"/>
    <col min="2054" max="2054" width="11" style="9" customWidth="1"/>
    <col min="2055" max="2055" width="8" style="9" bestFit="1" customWidth="1"/>
    <col min="2056" max="2056" width="8.28515625" style="9" bestFit="1" customWidth="1"/>
    <col min="2057" max="2305" width="9.140625" style="9"/>
    <col min="2306" max="2306" width="16" style="9" customWidth="1"/>
    <col min="2307" max="2307" width="13.7109375" style="9" customWidth="1"/>
    <col min="2308" max="2308" width="14.7109375" style="9" customWidth="1"/>
    <col min="2309" max="2309" width="8" style="9" customWidth="1"/>
    <col min="2310" max="2310" width="11" style="9" customWidth="1"/>
    <col min="2311" max="2311" width="8" style="9" bestFit="1" customWidth="1"/>
    <col min="2312" max="2312" width="8.28515625" style="9" bestFit="1" customWidth="1"/>
    <col min="2313" max="2561" width="9.140625" style="9"/>
    <col min="2562" max="2562" width="16" style="9" customWidth="1"/>
    <col min="2563" max="2563" width="13.7109375" style="9" customWidth="1"/>
    <col min="2564" max="2564" width="14.7109375" style="9" customWidth="1"/>
    <col min="2565" max="2565" width="8" style="9" customWidth="1"/>
    <col min="2566" max="2566" width="11" style="9" customWidth="1"/>
    <col min="2567" max="2567" width="8" style="9" bestFit="1" customWidth="1"/>
    <col min="2568" max="2568" width="8.28515625" style="9" bestFit="1" customWidth="1"/>
    <col min="2569" max="2817" width="9.140625" style="9"/>
    <col min="2818" max="2818" width="16" style="9" customWidth="1"/>
    <col min="2819" max="2819" width="13.7109375" style="9" customWidth="1"/>
    <col min="2820" max="2820" width="14.7109375" style="9" customWidth="1"/>
    <col min="2821" max="2821" width="8" style="9" customWidth="1"/>
    <col min="2822" max="2822" width="11" style="9" customWidth="1"/>
    <col min="2823" max="2823" width="8" style="9" bestFit="1" customWidth="1"/>
    <col min="2824" max="2824" width="8.28515625" style="9" bestFit="1" customWidth="1"/>
    <col min="2825" max="3073" width="9.140625" style="9"/>
    <col min="3074" max="3074" width="16" style="9" customWidth="1"/>
    <col min="3075" max="3075" width="13.7109375" style="9" customWidth="1"/>
    <col min="3076" max="3076" width="14.7109375" style="9" customWidth="1"/>
    <col min="3077" max="3077" width="8" style="9" customWidth="1"/>
    <col min="3078" max="3078" width="11" style="9" customWidth="1"/>
    <col min="3079" max="3079" width="8" style="9" bestFit="1" customWidth="1"/>
    <col min="3080" max="3080" width="8.28515625" style="9" bestFit="1" customWidth="1"/>
    <col min="3081" max="3329" width="9.140625" style="9"/>
    <col min="3330" max="3330" width="16" style="9" customWidth="1"/>
    <col min="3331" max="3331" width="13.7109375" style="9" customWidth="1"/>
    <col min="3332" max="3332" width="14.7109375" style="9" customWidth="1"/>
    <col min="3333" max="3333" width="8" style="9" customWidth="1"/>
    <col min="3334" max="3334" width="11" style="9" customWidth="1"/>
    <col min="3335" max="3335" width="8" style="9" bestFit="1" customWidth="1"/>
    <col min="3336" max="3336" width="8.28515625" style="9" bestFit="1" customWidth="1"/>
    <col min="3337" max="3585" width="9.140625" style="9"/>
    <col min="3586" max="3586" width="16" style="9" customWidth="1"/>
    <col min="3587" max="3587" width="13.7109375" style="9" customWidth="1"/>
    <col min="3588" max="3588" width="14.7109375" style="9" customWidth="1"/>
    <col min="3589" max="3589" width="8" style="9" customWidth="1"/>
    <col min="3590" max="3590" width="11" style="9" customWidth="1"/>
    <col min="3591" max="3591" width="8" style="9" bestFit="1" customWidth="1"/>
    <col min="3592" max="3592" width="8.28515625" style="9" bestFit="1" customWidth="1"/>
    <col min="3593" max="3841" width="9.140625" style="9"/>
    <col min="3842" max="3842" width="16" style="9" customWidth="1"/>
    <col min="3843" max="3843" width="13.7109375" style="9" customWidth="1"/>
    <col min="3844" max="3844" width="14.7109375" style="9" customWidth="1"/>
    <col min="3845" max="3845" width="8" style="9" customWidth="1"/>
    <col min="3846" max="3846" width="11" style="9" customWidth="1"/>
    <col min="3847" max="3847" width="8" style="9" bestFit="1" customWidth="1"/>
    <col min="3848" max="3848" width="8.28515625" style="9" bestFit="1" customWidth="1"/>
    <col min="3849" max="4097" width="9.140625" style="9"/>
    <col min="4098" max="4098" width="16" style="9" customWidth="1"/>
    <col min="4099" max="4099" width="13.7109375" style="9" customWidth="1"/>
    <col min="4100" max="4100" width="14.7109375" style="9" customWidth="1"/>
    <col min="4101" max="4101" width="8" style="9" customWidth="1"/>
    <col min="4102" max="4102" width="11" style="9" customWidth="1"/>
    <col min="4103" max="4103" width="8" style="9" bestFit="1" customWidth="1"/>
    <col min="4104" max="4104" width="8.28515625" style="9" bestFit="1" customWidth="1"/>
    <col min="4105" max="4353" width="9.140625" style="9"/>
    <col min="4354" max="4354" width="16" style="9" customWidth="1"/>
    <col min="4355" max="4355" width="13.7109375" style="9" customWidth="1"/>
    <col min="4356" max="4356" width="14.7109375" style="9" customWidth="1"/>
    <col min="4357" max="4357" width="8" style="9" customWidth="1"/>
    <col min="4358" max="4358" width="11" style="9" customWidth="1"/>
    <col min="4359" max="4359" width="8" style="9" bestFit="1" customWidth="1"/>
    <col min="4360" max="4360" width="8.28515625" style="9" bestFit="1" customWidth="1"/>
    <col min="4361" max="4609" width="9.140625" style="9"/>
    <col min="4610" max="4610" width="16" style="9" customWidth="1"/>
    <col min="4611" max="4611" width="13.7109375" style="9" customWidth="1"/>
    <col min="4612" max="4612" width="14.7109375" style="9" customWidth="1"/>
    <col min="4613" max="4613" width="8" style="9" customWidth="1"/>
    <col min="4614" max="4614" width="11" style="9" customWidth="1"/>
    <col min="4615" max="4615" width="8" style="9" bestFit="1" customWidth="1"/>
    <col min="4616" max="4616" width="8.28515625" style="9" bestFit="1" customWidth="1"/>
    <col min="4617" max="4865" width="9.140625" style="9"/>
    <col min="4866" max="4866" width="16" style="9" customWidth="1"/>
    <col min="4867" max="4867" width="13.7109375" style="9" customWidth="1"/>
    <col min="4868" max="4868" width="14.7109375" style="9" customWidth="1"/>
    <col min="4869" max="4869" width="8" style="9" customWidth="1"/>
    <col min="4870" max="4870" width="11" style="9" customWidth="1"/>
    <col min="4871" max="4871" width="8" style="9" bestFit="1" customWidth="1"/>
    <col min="4872" max="4872" width="8.28515625" style="9" bestFit="1" customWidth="1"/>
    <col min="4873" max="5121" width="9.140625" style="9"/>
    <col min="5122" max="5122" width="16" style="9" customWidth="1"/>
    <col min="5123" max="5123" width="13.7109375" style="9" customWidth="1"/>
    <col min="5124" max="5124" width="14.7109375" style="9" customWidth="1"/>
    <col min="5125" max="5125" width="8" style="9" customWidth="1"/>
    <col min="5126" max="5126" width="11" style="9" customWidth="1"/>
    <col min="5127" max="5127" width="8" style="9" bestFit="1" customWidth="1"/>
    <col min="5128" max="5128" width="8.28515625" style="9" bestFit="1" customWidth="1"/>
    <col min="5129" max="5377" width="9.140625" style="9"/>
    <col min="5378" max="5378" width="16" style="9" customWidth="1"/>
    <col min="5379" max="5379" width="13.7109375" style="9" customWidth="1"/>
    <col min="5380" max="5380" width="14.7109375" style="9" customWidth="1"/>
    <col min="5381" max="5381" width="8" style="9" customWidth="1"/>
    <col min="5382" max="5382" width="11" style="9" customWidth="1"/>
    <col min="5383" max="5383" width="8" style="9" bestFit="1" customWidth="1"/>
    <col min="5384" max="5384" width="8.28515625" style="9" bestFit="1" customWidth="1"/>
    <col min="5385" max="5633" width="9.140625" style="9"/>
    <col min="5634" max="5634" width="16" style="9" customWidth="1"/>
    <col min="5635" max="5635" width="13.7109375" style="9" customWidth="1"/>
    <col min="5636" max="5636" width="14.7109375" style="9" customWidth="1"/>
    <col min="5637" max="5637" width="8" style="9" customWidth="1"/>
    <col min="5638" max="5638" width="11" style="9" customWidth="1"/>
    <col min="5639" max="5639" width="8" style="9" bestFit="1" customWidth="1"/>
    <col min="5640" max="5640" width="8.28515625" style="9" bestFit="1" customWidth="1"/>
    <col min="5641" max="5889" width="9.140625" style="9"/>
    <col min="5890" max="5890" width="16" style="9" customWidth="1"/>
    <col min="5891" max="5891" width="13.7109375" style="9" customWidth="1"/>
    <col min="5892" max="5892" width="14.7109375" style="9" customWidth="1"/>
    <col min="5893" max="5893" width="8" style="9" customWidth="1"/>
    <col min="5894" max="5894" width="11" style="9" customWidth="1"/>
    <col min="5895" max="5895" width="8" style="9" bestFit="1" customWidth="1"/>
    <col min="5896" max="5896" width="8.28515625" style="9" bestFit="1" customWidth="1"/>
    <col min="5897" max="6145" width="9.140625" style="9"/>
    <col min="6146" max="6146" width="16" style="9" customWidth="1"/>
    <col min="6147" max="6147" width="13.7109375" style="9" customWidth="1"/>
    <col min="6148" max="6148" width="14.7109375" style="9" customWidth="1"/>
    <col min="6149" max="6149" width="8" style="9" customWidth="1"/>
    <col min="6150" max="6150" width="11" style="9" customWidth="1"/>
    <col min="6151" max="6151" width="8" style="9" bestFit="1" customWidth="1"/>
    <col min="6152" max="6152" width="8.28515625" style="9" bestFit="1" customWidth="1"/>
    <col min="6153" max="6401" width="9.140625" style="9"/>
    <col min="6402" max="6402" width="16" style="9" customWidth="1"/>
    <col min="6403" max="6403" width="13.7109375" style="9" customWidth="1"/>
    <col min="6404" max="6404" width="14.7109375" style="9" customWidth="1"/>
    <col min="6405" max="6405" width="8" style="9" customWidth="1"/>
    <col min="6406" max="6406" width="11" style="9" customWidth="1"/>
    <col min="6407" max="6407" width="8" style="9" bestFit="1" customWidth="1"/>
    <col min="6408" max="6408" width="8.28515625" style="9" bestFit="1" customWidth="1"/>
    <col min="6409" max="6657" width="9.140625" style="9"/>
    <col min="6658" max="6658" width="16" style="9" customWidth="1"/>
    <col min="6659" max="6659" width="13.7109375" style="9" customWidth="1"/>
    <col min="6660" max="6660" width="14.7109375" style="9" customWidth="1"/>
    <col min="6661" max="6661" width="8" style="9" customWidth="1"/>
    <col min="6662" max="6662" width="11" style="9" customWidth="1"/>
    <col min="6663" max="6663" width="8" style="9" bestFit="1" customWidth="1"/>
    <col min="6664" max="6664" width="8.28515625" style="9" bestFit="1" customWidth="1"/>
    <col min="6665" max="6913" width="9.140625" style="9"/>
    <col min="6914" max="6914" width="16" style="9" customWidth="1"/>
    <col min="6915" max="6915" width="13.7109375" style="9" customWidth="1"/>
    <col min="6916" max="6916" width="14.7109375" style="9" customWidth="1"/>
    <col min="6917" max="6917" width="8" style="9" customWidth="1"/>
    <col min="6918" max="6918" width="11" style="9" customWidth="1"/>
    <col min="6919" max="6919" width="8" style="9" bestFit="1" customWidth="1"/>
    <col min="6920" max="6920" width="8.28515625" style="9" bestFit="1" customWidth="1"/>
    <col min="6921" max="7169" width="9.140625" style="9"/>
    <col min="7170" max="7170" width="16" style="9" customWidth="1"/>
    <col min="7171" max="7171" width="13.7109375" style="9" customWidth="1"/>
    <col min="7172" max="7172" width="14.7109375" style="9" customWidth="1"/>
    <col min="7173" max="7173" width="8" style="9" customWidth="1"/>
    <col min="7174" max="7174" width="11" style="9" customWidth="1"/>
    <col min="7175" max="7175" width="8" style="9" bestFit="1" customWidth="1"/>
    <col min="7176" max="7176" width="8.28515625" style="9" bestFit="1" customWidth="1"/>
    <col min="7177" max="7425" width="9.140625" style="9"/>
    <col min="7426" max="7426" width="16" style="9" customWidth="1"/>
    <col min="7427" max="7427" width="13.7109375" style="9" customWidth="1"/>
    <col min="7428" max="7428" width="14.7109375" style="9" customWidth="1"/>
    <col min="7429" max="7429" width="8" style="9" customWidth="1"/>
    <col min="7430" max="7430" width="11" style="9" customWidth="1"/>
    <col min="7431" max="7431" width="8" style="9" bestFit="1" customWidth="1"/>
    <col min="7432" max="7432" width="8.28515625" style="9" bestFit="1" customWidth="1"/>
    <col min="7433" max="7681" width="9.140625" style="9"/>
    <col min="7682" max="7682" width="16" style="9" customWidth="1"/>
    <col min="7683" max="7683" width="13.7109375" style="9" customWidth="1"/>
    <col min="7684" max="7684" width="14.7109375" style="9" customWidth="1"/>
    <col min="7685" max="7685" width="8" style="9" customWidth="1"/>
    <col min="7686" max="7686" width="11" style="9" customWidth="1"/>
    <col min="7687" max="7687" width="8" style="9" bestFit="1" customWidth="1"/>
    <col min="7688" max="7688" width="8.28515625" style="9" bestFit="1" customWidth="1"/>
    <col min="7689" max="7937" width="9.140625" style="9"/>
    <col min="7938" max="7938" width="16" style="9" customWidth="1"/>
    <col min="7939" max="7939" width="13.7109375" style="9" customWidth="1"/>
    <col min="7940" max="7940" width="14.7109375" style="9" customWidth="1"/>
    <col min="7941" max="7941" width="8" style="9" customWidth="1"/>
    <col min="7942" max="7942" width="11" style="9" customWidth="1"/>
    <col min="7943" max="7943" width="8" style="9" bestFit="1" customWidth="1"/>
    <col min="7944" max="7944" width="8.28515625" style="9" bestFit="1" customWidth="1"/>
    <col min="7945" max="8193" width="9.140625" style="9"/>
    <col min="8194" max="8194" width="16" style="9" customWidth="1"/>
    <col min="8195" max="8195" width="13.7109375" style="9" customWidth="1"/>
    <col min="8196" max="8196" width="14.7109375" style="9" customWidth="1"/>
    <col min="8197" max="8197" width="8" style="9" customWidth="1"/>
    <col min="8198" max="8198" width="11" style="9" customWidth="1"/>
    <col min="8199" max="8199" width="8" style="9" bestFit="1" customWidth="1"/>
    <col min="8200" max="8200" width="8.28515625" style="9" bestFit="1" customWidth="1"/>
    <col min="8201" max="8449" width="9.140625" style="9"/>
    <col min="8450" max="8450" width="16" style="9" customWidth="1"/>
    <col min="8451" max="8451" width="13.7109375" style="9" customWidth="1"/>
    <col min="8452" max="8452" width="14.7109375" style="9" customWidth="1"/>
    <col min="8453" max="8453" width="8" style="9" customWidth="1"/>
    <col min="8454" max="8454" width="11" style="9" customWidth="1"/>
    <col min="8455" max="8455" width="8" style="9" bestFit="1" customWidth="1"/>
    <col min="8456" max="8456" width="8.28515625" style="9" bestFit="1" customWidth="1"/>
    <col min="8457" max="8705" width="9.140625" style="9"/>
    <col min="8706" max="8706" width="16" style="9" customWidth="1"/>
    <col min="8707" max="8707" width="13.7109375" style="9" customWidth="1"/>
    <col min="8708" max="8708" width="14.7109375" style="9" customWidth="1"/>
    <col min="8709" max="8709" width="8" style="9" customWidth="1"/>
    <col min="8710" max="8710" width="11" style="9" customWidth="1"/>
    <col min="8711" max="8711" width="8" style="9" bestFit="1" customWidth="1"/>
    <col min="8712" max="8712" width="8.28515625" style="9" bestFit="1" customWidth="1"/>
    <col min="8713" max="8961" width="9.140625" style="9"/>
    <col min="8962" max="8962" width="16" style="9" customWidth="1"/>
    <col min="8963" max="8963" width="13.7109375" style="9" customWidth="1"/>
    <col min="8964" max="8964" width="14.7109375" style="9" customWidth="1"/>
    <col min="8965" max="8965" width="8" style="9" customWidth="1"/>
    <col min="8966" max="8966" width="11" style="9" customWidth="1"/>
    <col min="8967" max="8967" width="8" style="9" bestFit="1" customWidth="1"/>
    <col min="8968" max="8968" width="8.28515625" style="9" bestFit="1" customWidth="1"/>
    <col min="8969" max="9217" width="9.140625" style="9"/>
    <col min="9218" max="9218" width="16" style="9" customWidth="1"/>
    <col min="9219" max="9219" width="13.7109375" style="9" customWidth="1"/>
    <col min="9220" max="9220" width="14.7109375" style="9" customWidth="1"/>
    <col min="9221" max="9221" width="8" style="9" customWidth="1"/>
    <col min="9222" max="9222" width="11" style="9" customWidth="1"/>
    <col min="9223" max="9223" width="8" style="9" bestFit="1" customWidth="1"/>
    <col min="9224" max="9224" width="8.28515625" style="9" bestFit="1" customWidth="1"/>
    <col min="9225" max="9473" width="9.140625" style="9"/>
    <col min="9474" max="9474" width="16" style="9" customWidth="1"/>
    <col min="9475" max="9475" width="13.7109375" style="9" customWidth="1"/>
    <col min="9476" max="9476" width="14.7109375" style="9" customWidth="1"/>
    <col min="9477" max="9477" width="8" style="9" customWidth="1"/>
    <col min="9478" max="9478" width="11" style="9" customWidth="1"/>
    <col min="9479" max="9479" width="8" style="9" bestFit="1" customWidth="1"/>
    <col min="9480" max="9480" width="8.28515625" style="9" bestFit="1" customWidth="1"/>
    <col min="9481" max="9729" width="9.140625" style="9"/>
    <col min="9730" max="9730" width="16" style="9" customWidth="1"/>
    <col min="9731" max="9731" width="13.7109375" style="9" customWidth="1"/>
    <col min="9732" max="9732" width="14.7109375" style="9" customWidth="1"/>
    <col min="9733" max="9733" width="8" style="9" customWidth="1"/>
    <col min="9734" max="9734" width="11" style="9" customWidth="1"/>
    <col min="9735" max="9735" width="8" style="9" bestFit="1" customWidth="1"/>
    <col min="9736" max="9736" width="8.28515625" style="9" bestFit="1" customWidth="1"/>
    <col min="9737" max="9985" width="9.140625" style="9"/>
    <col min="9986" max="9986" width="16" style="9" customWidth="1"/>
    <col min="9987" max="9987" width="13.7109375" style="9" customWidth="1"/>
    <col min="9988" max="9988" width="14.7109375" style="9" customWidth="1"/>
    <col min="9989" max="9989" width="8" style="9" customWidth="1"/>
    <col min="9990" max="9990" width="11" style="9" customWidth="1"/>
    <col min="9991" max="9991" width="8" style="9" bestFit="1" customWidth="1"/>
    <col min="9992" max="9992" width="8.28515625" style="9" bestFit="1" customWidth="1"/>
    <col min="9993" max="10241" width="9.140625" style="9"/>
    <col min="10242" max="10242" width="16" style="9" customWidth="1"/>
    <col min="10243" max="10243" width="13.7109375" style="9" customWidth="1"/>
    <col min="10244" max="10244" width="14.7109375" style="9" customWidth="1"/>
    <col min="10245" max="10245" width="8" style="9" customWidth="1"/>
    <col min="10246" max="10246" width="11" style="9" customWidth="1"/>
    <col min="10247" max="10247" width="8" style="9" bestFit="1" customWidth="1"/>
    <col min="10248" max="10248" width="8.28515625" style="9" bestFit="1" customWidth="1"/>
    <col min="10249" max="10497" width="9.140625" style="9"/>
    <col min="10498" max="10498" width="16" style="9" customWidth="1"/>
    <col min="10499" max="10499" width="13.7109375" style="9" customWidth="1"/>
    <col min="10500" max="10500" width="14.7109375" style="9" customWidth="1"/>
    <col min="10501" max="10501" width="8" style="9" customWidth="1"/>
    <col min="10502" max="10502" width="11" style="9" customWidth="1"/>
    <col min="10503" max="10503" width="8" style="9" bestFit="1" customWidth="1"/>
    <col min="10504" max="10504" width="8.28515625" style="9" bestFit="1" customWidth="1"/>
    <col min="10505" max="10753" width="9.140625" style="9"/>
    <col min="10754" max="10754" width="16" style="9" customWidth="1"/>
    <col min="10755" max="10755" width="13.7109375" style="9" customWidth="1"/>
    <col min="10756" max="10756" width="14.7109375" style="9" customWidth="1"/>
    <col min="10757" max="10757" width="8" style="9" customWidth="1"/>
    <col min="10758" max="10758" width="11" style="9" customWidth="1"/>
    <col min="10759" max="10759" width="8" style="9" bestFit="1" customWidth="1"/>
    <col min="10760" max="10760" width="8.28515625" style="9" bestFit="1" customWidth="1"/>
    <col min="10761" max="11009" width="9.140625" style="9"/>
    <col min="11010" max="11010" width="16" style="9" customWidth="1"/>
    <col min="11011" max="11011" width="13.7109375" style="9" customWidth="1"/>
    <col min="11012" max="11012" width="14.7109375" style="9" customWidth="1"/>
    <col min="11013" max="11013" width="8" style="9" customWidth="1"/>
    <col min="11014" max="11014" width="11" style="9" customWidth="1"/>
    <col min="11015" max="11015" width="8" style="9" bestFit="1" customWidth="1"/>
    <col min="11016" max="11016" width="8.28515625" style="9" bestFit="1" customWidth="1"/>
    <col min="11017" max="11265" width="9.140625" style="9"/>
    <col min="11266" max="11266" width="16" style="9" customWidth="1"/>
    <col min="11267" max="11267" width="13.7109375" style="9" customWidth="1"/>
    <col min="11268" max="11268" width="14.7109375" style="9" customWidth="1"/>
    <col min="11269" max="11269" width="8" style="9" customWidth="1"/>
    <col min="11270" max="11270" width="11" style="9" customWidth="1"/>
    <col min="11271" max="11271" width="8" style="9" bestFit="1" customWidth="1"/>
    <col min="11272" max="11272" width="8.28515625" style="9" bestFit="1" customWidth="1"/>
    <col min="11273" max="11521" width="9.140625" style="9"/>
    <col min="11522" max="11522" width="16" style="9" customWidth="1"/>
    <col min="11523" max="11523" width="13.7109375" style="9" customWidth="1"/>
    <col min="11524" max="11524" width="14.7109375" style="9" customWidth="1"/>
    <col min="11525" max="11525" width="8" style="9" customWidth="1"/>
    <col min="11526" max="11526" width="11" style="9" customWidth="1"/>
    <col min="11527" max="11527" width="8" style="9" bestFit="1" customWidth="1"/>
    <col min="11528" max="11528" width="8.28515625" style="9" bestFit="1" customWidth="1"/>
    <col min="11529" max="11777" width="9.140625" style="9"/>
    <col min="11778" max="11778" width="16" style="9" customWidth="1"/>
    <col min="11779" max="11779" width="13.7109375" style="9" customWidth="1"/>
    <col min="11780" max="11780" width="14.7109375" style="9" customWidth="1"/>
    <col min="11781" max="11781" width="8" style="9" customWidth="1"/>
    <col min="11782" max="11782" width="11" style="9" customWidth="1"/>
    <col min="11783" max="11783" width="8" style="9" bestFit="1" customWidth="1"/>
    <col min="11784" max="11784" width="8.28515625" style="9" bestFit="1" customWidth="1"/>
    <col min="11785" max="12033" width="9.140625" style="9"/>
    <col min="12034" max="12034" width="16" style="9" customWidth="1"/>
    <col min="12035" max="12035" width="13.7109375" style="9" customWidth="1"/>
    <col min="12036" max="12036" width="14.7109375" style="9" customWidth="1"/>
    <col min="12037" max="12037" width="8" style="9" customWidth="1"/>
    <col min="12038" max="12038" width="11" style="9" customWidth="1"/>
    <col min="12039" max="12039" width="8" style="9" bestFit="1" customWidth="1"/>
    <col min="12040" max="12040" width="8.28515625" style="9" bestFit="1" customWidth="1"/>
    <col min="12041" max="12289" width="9.140625" style="9"/>
    <col min="12290" max="12290" width="16" style="9" customWidth="1"/>
    <col min="12291" max="12291" width="13.7109375" style="9" customWidth="1"/>
    <col min="12292" max="12292" width="14.7109375" style="9" customWidth="1"/>
    <col min="12293" max="12293" width="8" style="9" customWidth="1"/>
    <col min="12294" max="12294" width="11" style="9" customWidth="1"/>
    <col min="12295" max="12295" width="8" style="9" bestFit="1" customWidth="1"/>
    <col min="12296" max="12296" width="8.28515625" style="9" bestFit="1" customWidth="1"/>
    <col min="12297" max="12545" width="9.140625" style="9"/>
    <col min="12546" max="12546" width="16" style="9" customWidth="1"/>
    <col min="12547" max="12547" width="13.7109375" style="9" customWidth="1"/>
    <col min="12548" max="12548" width="14.7109375" style="9" customWidth="1"/>
    <col min="12549" max="12549" width="8" style="9" customWidth="1"/>
    <col min="12550" max="12550" width="11" style="9" customWidth="1"/>
    <col min="12551" max="12551" width="8" style="9" bestFit="1" customWidth="1"/>
    <col min="12552" max="12552" width="8.28515625" style="9" bestFit="1" customWidth="1"/>
    <col min="12553" max="12801" width="9.140625" style="9"/>
    <col min="12802" max="12802" width="16" style="9" customWidth="1"/>
    <col min="12803" max="12803" width="13.7109375" style="9" customWidth="1"/>
    <col min="12804" max="12804" width="14.7109375" style="9" customWidth="1"/>
    <col min="12805" max="12805" width="8" style="9" customWidth="1"/>
    <col min="12806" max="12806" width="11" style="9" customWidth="1"/>
    <col min="12807" max="12807" width="8" style="9" bestFit="1" customWidth="1"/>
    <col min="12808" max="12808" width="8.28515625" style="9" bestFit="1" customWidth="1"/>
    <col min="12809" max="13057" width="9.140625" style="9"/>
    <col min="13058" max="13058" width="16" style="9" customWidth="1"/>
    <col min="13059" max="13059" width="13.7109375" style="9" customWidth="1"/>
    <col min="13060" max="13060" width="14.7109375" style="9" customWidth="1"/>
    <col min="13061" max="13061" width="8" style="9" customWidth="1"/>
    <col min="13062" max="13062" width="11" style="9" customWidth="1"/>
    <col min="13063" max="13063" width="8" style="9" bestFit="1" customWidth="1"/>
    <col min="13064" max="13064" width="8.28515625" style="9" bestFit="1" customWidth="1"/>
    <col min="13065" max="13313" width="9.140625" style="9"/>
    <col min="13314" max="13314" width="16" style="9" customWidth="1"/>
    <col min="13315" max="13315" width="13.7109375" style="9" customWidth="1"/>
    <col min="13316" max="13316" width="14.7109375" style="9" customWidth="1"/>
    <col min="13317" max="13317" width="8" style="9" customWidth="1"/>
    <col min="13318" max="13318" width="11" style="9" customWidth="1"/>
    <col min="13319" max="13319" width="8" style="9" bestFit="1" customWidth="1"/>
    <col min="13320" max="13320" width="8.28515625" style="9" bestFit="1" customWidth="1"/>
    <col min="13321" max="13569" width="9.140625" style="9"/>
    <col min="13570" max="13570" width="16" style="9" customWidth="1"/>
    <col min="13571" max="13571" width="13.7109375" style="9" customWidth="1"/>
    <col min="13572" max="13572" width="14.7109375" style="9" customWidth="1"/>
    <col min="13573" max="13573" width="8" style="9" customWidth="1"/>
    <col min="13574" max="13574" width="11" style="9" customWidth="1"/>
    <col min="13575" max="13575" width="8" style="9" bestFit="1" customWidth="1"/>
    <col min="13576" max="13576" width="8.28515625" style="9" bestFit="1" customWidth="1"/>
    <col min="13577" max="13825" width="9.140625" style="9"/>
    <col min="13826" max="13826" width="16" style="9" customWidth="1"/>
    <col min="13827" max="13827" width="13.7109375" style="9" customWidth="1"/>
    <col min="13828" max="13828" width="14.7109375" style="9" customWidth="1"/>
    <col min="13829" max="13829" width="8" style="9" customWidth="1"/>
    <col min="13830" max="13830" width="11" style="9" customWidth="1"/>
    <col min="13831" max="13831" width="8" style="9" bestFit="1" customWidth="1"/>
    <col min="13832" max="13832" width="8.28515625" style="9" bestFit="1" customWidth="1"/>
    <col min="13833" max="14081" width="9.140625" style="9"/>
    <col min="14082" max="14082" width="16" style="9" customWidth="1"/>
    <col min="14083" max="14083" width="13.7109375" style="9" customWidth="1"/>
    <col min="14084" max="14084" width="14.7109375" style="9" customWidth="1"/>
    <col min="14085" max="14085" width="8" style="9" customWidth="1"/>
    <col min="14086" max="14086" width="11" style="9" customWidth="1"/>
    <col min="14087" max="14087" width="8" style="9" bestFit="1" customWidth="1"/>
    <col min="14088" max="14088" width="8.28515625" style="9" bestFit="1" customWidth="1"/>
    <col min="14089" max="14337" width="9.140625" style="9"/>
    <col min="14338" max="14338" width="16" style="9" customWidth="1"/>
    <col min="14339" max="14339" width="13.7109375" style="9" customWidth="1"/>
    <col min="14340" max="14340" width="14.7109375" style="9" customWidth="1"/>
    <col min="14341" max="14341" width="8" style="9" customWidth="1"/>
    <col min="14342" max="14342" width="11" style="9" customWidth="1"/>
    <col min="14343" max="14343" width="8" style="9" bestFit="1" customWidth="1"/>
    <col min="14344" max="14344" width="8.28515625" style="9" bestFit="1" customWidth="1"/>
    <col min="14345" max="14593" width="9.140625" style="9"/>
    <col min="14594" max="14594" width="16" style="9" customWidth="1"/>
    <col min="14595" max="14595" width="13.7109375" style="9" customWidth="1"/>
    <col min="14596" max="14596" width="14.7109375" style="9" customWidth="1"/>
    <col min="14597" max="14597" width="8" style="9" customWidth="1"/>
    <col min="14598" max="14598" width="11" style="9" customWidth="1"/>
    <col min="14599" max="14599" width="8" style="9" bestFit="1" customWidth="1"/>
    <col min="14600" max="14600" width="8.28515625" style="9" bestFit="1" customWidth="1"/>
    <col min="14601" max="14849" width="9.140625" style="9"/>
    <col min="14850" max="14850" width="16" style="9" customWidth="1"/>
    <col min="14851" max="14851" width="13.7109375" style="9" customWidth="1"/>
    <col min="14852" max="14852" width="14.7109375" style="9" customWidth="1"/>
    <col min="14853" max="14853" width="8" style="9" customWidth="1"/>
    <col min="14854" max="14854" width="11" style="9" customWidth="1"/>
    <col min="14855" max="14855" width="8" style="9" bestFit="1" customWidth="1"/>
    <col min="14856" max="14856" width="8.28515625" style="9" bestFit="1" customWidth="1"/>
    <col min="14857" max="15105" width="9.140625" style="9"/>
    <col min="15106" max="15106" width="16" style="9" customWidth="1"/>
    <col min="15107" max="15107" width="13.7109375" style="9" customWidth="1"/>
    <col min="15108" max="15108" width="14.7109375" style="9" customWidth="1"/>
    <col min="15109" max="15109" width="8" style="9" customWidth="1"/>
    <col min="15110" max="15110" width="11" style="9" customWidth="1"/>
    <col min="15111" max="15111" width="8" style="9" bestFit="1" customWidth="1"/>
    <col min="15112" max="15112" width="8.28515625" style="9" bestFit="1" customWidth="1"/>
    <col min="15113" max="15361" width="9.140625" style="9"/>
    <col min="15362" max="15362" width="16" style="9" customWidth="1"/>
    <col min="15363" max="15363" width="13.7109375" style="9" customWidth="1"/>
    <col min="15364" max="15364" width="14.7109375" style="9" customWidth="1"/>
    <col min="15365" max="15365" width="8" style="9" customWidth="1"/>
    <col min="15366" max="15366" width="11" style="9" customWidth="1"/>
    <col min="15367" max="15367" width="8" style="9" bestFit="1" customWidth="1"/>
    <col min="15368" max="15368" width="8.28515625" style="9" bestFit="1" customWidth="1"/>
    <col min="15369" max="15617" width="9.140625" style="9"/>
    <col min="15618" max="15618" width="16" style="9" customWidth="1"/>
    <col min="15619" max="15619" width="13.7109375" style="9" customWidth="1"/>
    <col min="15620" max="15620" width="14.7109375" style="9" customWidth="1"/>
    <col min="15621" max="15621" width="8" style="9" customWidth="1"/>
    <col min="15622" max="15622" width="11" style="9" customWidth="1"/>
    <col min="15623" max="15623" width="8" style="9" bestFit="1" customWidth="1"/>
    <col min="15624" max="15624" width="8.28515625" style="9" bestFit="1" customWidth="1"/>
    <col min="15625" max="15873" width="9.140625" style="9"/>
    <col min="15874" max="15874" width="16" style="9" customWidth="1"/>
    <col min="15875" max="15875" width="13.7109375" style="9" customWidth="1"/>
    <col min="15876" max="15876" width="14.7109375" style="9" customWidth="1"/>
    <col min="15877" max="15877" width="8" style="9" customWidth="1"/>
    <col min="15878" max="15878" width="11" style="9" customWidth="1"/>
    <col min="15879" max="15879" width="8" style="9" bestFit="1" customWidth="1"/>
    <col min="15880" max="15880" width="8.28515625" style="9" bestFit="1" customWidth="1"/>
    <col min="15881" max="16129" width="9.140625" style="9"/>
    <col min="16130" max="16130" width="16" style="9" customWidth="1"/>
    <col min="16131" max="16131" width="13.7109375" style="9" customWidth="1"/>
    <col min="16132" max="16132" width="14.7109375" style="9" customWidth="1"/>
    <col min="16133" max="16133" width="8" style="9" customWidth="1"/>
    <col min="16134" max="16134" width="11" style="9" customWidth="1"/>
    <col min="16135" max="16135" width="8" style="9" bestFit="1" customWidth="1"/>
    <col min="16136" max="16136" width="8.28515625" style="9" bestFit="1" customWidth="1"/>
    <col min="16137" max="16384" width="9.140625" style="9"/>
  </cols>
  <sheetData>
    <row r="4" spans="2:8" x14ac:dyDescent="0.25">
      <c r="B4" s="23"/>
      <c r="D4" s="23"/>
      <c r="E4" s="23"/>
      <c r="F4" s="23"/>
      <c r="G4" s="23"/>
      <c r="H4" s="23"/>
    </row>
    <row r="5" spans="2:8" x14ac:dyDescent="0.25">
      <c r="B5" s="23"/>
      <c r="D5" s="23"/>
      <c r="E5" s="23"/>
      <c r="F5" s="23"/>
      <c r="G5" s="23"/>
      <c r="H5" s="23"/>
    </row>
    <row r="6" spans="2:8" x14ac:dyDescent="0.25">
      <c r="B6" s="23"/>
      <c r="D6" s="23"/>
      <c r="E6" s="23"/>
      <c r="F6" s="23"/>
      <c r="G6" s="23"/>
      <c r="H6" s="23"/>
    </row>
    <row r="7" spans="2:8" x14ac:dyDescent="0.25">
      <c r="B7" s="121" t="s">
        <v>34</v>
      </c>
      <c r="C7" s="121"/>
      <c r="D7" s="121"/>
      <c r="E7" s="121"/>
      <c r="F7" s="121"/>
      <c r="G7" s="121"/>
      <c r="H7" s="121"/>
    </row>
    <row r="8" spans="2:8" x14ac:dyDescent="0.25">
      <c r="B8" s="23"/>
      <c r="D8" s="23"/>
      <c r="E8" s="23"/>
      <c r="F8" s="23"/>
      <c r="G8" s="23"/>
      <c r="H8" s="23"/>
    </row>
    <row r="9" spans="2:8" x14ac:dyDescent="0.25">
      <c r="B9" s="23"/>
      <c r="D9" s="23"/>
      <c r="E9" s="23"/>
      <c r="F9" s="23"/>
      <c r="G9" s="23"/>
      <c r="H9" s="23"/>
    </row>
    <row r="10" spans="2:8" ht="20.25" customHeight="1" x14ac:dyDescent="0.25">
      <c r="B10" s="122" t="s">
        <v>33</v>
      </c>
      <c r="C10" s="122"/>
      <c r="D10" s="122"/>
      <c r="E10" s="122"/>
      <c r="F10" s="37" t="s">
        <v>20</v>
      </c>
      <c r="G10" s="36" t="s">
        <v>32</v>
      </c>
      <c r="H10" s="35" t="s">
        <v>31</v>
      </c>
    </row>
    <row r="11" spans="2:8" ht="15" customHeight="1" x14ac:dyDescent="0.25">
      <c r="B11" s="120" t="s">
        <v>30</v>
      </c>
      <c r="C11" s="120"/>
      <c r="D11" s="120"/>
      <c r="E11" s="120"/>
      <c r="F11" s="34"/>
      <c r="G11" s="32">
        <v>0</v>
      </c>
      <c r="H11" s="31">
        <v>2.47E-2</v>
      </c>
    </row>
    <row r="12" spans="2:8" ht="15" customHeight="1" x14ac:dyDescent="0.25">
      <c r="B12" s="120" t="s">
        <v>29</v>
      </c>
      <c r="C12" s="120"/>
      <c r="D12" s="120"/>
      <c r="E12" s="120"/>
      <c r="F12" s="34"/>
      <c r="G12" s="32">
        <v>0</v>
      </c>
      <c r="H12" s="31">
        <v>1.2E-2</v>
      </c>
    </row>
    <row r="13" spans="2:8" ht="15" customHeight="1" x14ac:dyDescent="0.25">
      <c r="B13" s="120" t="s">
        <v>28</v>
      </c>
      <c r="C13" s="120"/>
      <c r="D13" s="120"/>
      <c r="E13" s="120"/>
      <c r="F13" s="34"/>
      <c r="G13" s="32">
        <v>1.1000000000000001E-3</v>
      </c>
      <c r="H13" s="31">
        <v>8.0299999999999996E-2</v>
      </c>
    </row>
    <row r="14" spans="2:8" ht="15" customHeight="1" x14ac:dyDescent="0.25">
      <c r="B14" s="120" t="s">
        <v>27</v>
      </c>
      <c r="C14" s="120"/>
      <c r="D14" s="120"/>
      <c r="E14" s="120"/>
      <c r="F14" s="34"/>
      <c r="G14" s="32">
        <v>3.8300000000000001E-2</v>
      </c>
      <c r="H14" s="31">
        <v>9.9599999999999994E-2</v>
      </c>
    </row>
    <row r="15" spans="2:8" ht="15" customHeight="1" x14ac:dyDescent="0.25">
      <c r="B15" s="120" t="s">
        <v>26</v>
      </c>
      <c r="C15" s="120"/>
      <c r="D15" s="120"/>
      <c r="E15" s="120"/>
      <c r="F15" s="34"/>
      <c r="G15" s="32">
        <v>5.6500000000000002E-2</v>
      </c>
      <c r="H15" s="31">
        <v>8.6499999999999994E-2</v>
      </c>
    </row>
    <row r="16" spans="2:8" ht="15" customHeight="1" x14ac:dyDescent="0.25">
      <c r="B16" s="128" t="s">
        <v>25</v>
      </c>
      <c r="C16" s="129"/>
      <c r="D16" s="130"/>
      <c r="E16" s="34">
        <v>0.03</v>
      </c>
      <c r="F16" s="33"/>
      <c r="G16" s="32"/>
      <c r="H16" s="31"/>
    </row>
    <row r="17" spans="2:8" ht="15" customHeight="1" x14ac:dyDescent="0.25">
      <c r="B17" s="128" t="s">
        <v>24</v>
      </c>
      <c r="C17" s="129"/>
      <c r="D17" s="130"/>
      <c r="E17" s="34">
        <v>6.4999999999999997E-3</v>
      </c>
      <c r="F17" s="33"/>
      <c r="G17" s="32"/>
      <c r="H17" s="31"/>
    </row>
    <row r="18" spans="2:8" ht="15" customHeight="1" x14ac:dyDescent="0.25">
      <c r="B18" s="128" t="s">
        <v>23</v>
      </c>
      <c r="C18" s="129"/>
      <c r="D18" s="130"/>
      <c r="E18" s="34">
        <v>0.02</v>
      </c>
      <c r="F18" s="33"/>
      <c r="G18" s="32"/>
      <c r="H18" s="31"/>
    </row>
    <row r="19" spans="2:8" ht="15" customHeight="1" x14ac:dyDescent="0.25">
      <c r="B19" s="128" t="s">
        <v>22</v>
      </c>
      <c r="C19" s="129"/>
      <c r="D19" s="130"/>
      <c r="E19" s="34">
        <v>2.5000000000000001E-2</v>
      </c>
      <c r="F19" s="33"/>
      <c r="G19" s="32"/>
      <c r="H19" s="31"/>
    </row>
    <row r="20" spans="2:8" x14ac:dyDescent="0.25">
      <c r="B20" s="23"/>
      <c r="D20" s="23"/>
      <c r="E20" s="23"/>
      <c r="F20" s="23"/>
      <c r="G20" s="23"/>
      <c r="H20" s="23"/>
    </row>
    <row r="21" spans="2:8" x14ac:dyDescent="0.25">
      <c r="B21" s="131" t="s">
        <v>21</v>
      </c>
      <c r="C21" s="131"/>
      <c r="D21" s="131"/>
      <c r="E21" s="131"/>
      <c r="F21" s="131"/>
      <c r="G21" s="23"/>
      <c r="H21" s="23"/>
    </row>
    <row r="22" spans="2:8" x14ac:dyDescent="0.25">
      <c r="B22" s="23"/>
      <c r="C22" s="22"/>
      <c r="D22" s="23"/>
      <c r="E22" s="23"/>
      <c r="F22" s="23"/>
      <c r="G22" s="23"/>
      <c r="H22" s="30" t="s">
        <v>20</v>
      </c>
    </row>
    <row r="23" spans="2:8" ht="15" customHeight="1" x14ac:dyDescent="0.25">
      <c r="B23" s="29" t="s">
        <v>19</v>
      </c>
      <c r="C23" s="28" t="s">
        <v>18</v>
      </c>
      <c r="D23" s="27"/>
      <c r="E23" s="27"/>
      <c r="F23" s="26"/>
      <c r="G23" s="25"/>
      <c r="H23" s="24">
        <v>4.1000000000000002E-2</v>
      </c>
    </row>
    <row r="24" spans="2:8" ht="15" customHeight="1" x14ac:dyDescent="0.25">
      <c r="B24" s="29" t="s">
        <v>17</v>
      </c>
      <c r="C24" s="28" t="s">
        <v>16</v>
      </c>
      <c r="D24" s="27"/>
      <c r="E24" s="27"/>
      <c r="F24" s="26"/>
      <c r="G24" s="25"/>
      <c r="H24" s="24">
        <v>0.01</v>
      </c>
    </row>
    <row r="25" spans="2:8" x14ac:dyDescent="0.25">
      <c r="B25" s="29" t="s">
        <v>15</v>
      </c>
      <c r="C25" s="28" t="s">
        <v>14</v>
      </c>
      <c r="D25" s="27"/>
      <c r="E25" s="27"/>
      <c r="F25" s="26"/>
      <c r="G25" s="25"/>
      <c r="H25" s="24">
        <v>2.46E-2</v>
      </c>
    </row>
    <row r="26" spans="2:8" x14ac:dyDescent="0.25">
      <c r="B26" s="29" t="s">
        <v>13</v>
      </c>
      <c r="C26" s="28" t="s">
        <v>12</v>
      </c>
      <c r="D26" s="27"/>
      <c r="E26" s="27"/>
      <c r="F26" s="26"/>
      <c r="G26" s="25"/>
      <c r="H26" s="24">
        <v>8.6499999999999994E-2</v>
      </c>
    </row>
    <row r="27" spans="2:8" x14ac:dyDescent="0.25">
      <c r="B27" s="29" t="s">
        <v>11</v>
      </c>
      <c r="C27" s="28" t="s">
        <v>10</v>
      </c>
      <c r="D27" s="27"/>
      <c r="E27" s="27"/>
      <c r="F27" s="26"/>
      <c r="G27" s="25"/>
      <c r="H27" s="24">
        <v>0.06</v>
      </c>
    </row>
    <row r="28" spans="2:8" x14ac:dyDescent="0.25">
      <c r="B28" s="23"/>
      <c r="C28" s="22"/>
      <c r="D28" s="23"/>
      <c r="E28" s="23"/>
      <c r="F28" s="23"/>
      <c r="G28" s="23"/>
      <c r="H28" s="22"/>
    </row>
    <row r="29" spans="2:8" ht="15" customHeight="1" x14ac:dyDescent="0.25">
      <c r="B29" s="123" t="s">
        <v>9</v>
      </c>
      <c r="C29" s="124"/>
      <c r="D29" s="124"/>
      <c r="E29" s="124"/>
      <c r="F29" s="124"/>
      <c r="G29" s="125"/>
      <c r="H29" s="21">
        <f>(((((1+H23)*(1+H24)*(1+H25)*(1+H27))/((1-H26)))-1)*100)/100</f>
        <v>0.25003959185550073</v>
      </c>
    </row>
    <row r="31" spans="2:8" ht="15" customHeight="1" x14ac:dyDescent="0.25">
      <c r="B31" s="19"/>
      <c r="C31" s="20"/>
      <c r="D31" s="19"/>
    </row>
    <row r="33" spans="2:8" ht="15" customHeight="1" x14ac:dyDescent="0.25">
      <c r="B33" s="18"/>
      <c r="C33" s="18"/>
      <c r="D33" s="18"/>
      <c r="E33" s="18"/>
      <c r="F33" s="13"/>
      <c r="G33" s="13"/>
      <c r="H33" s="13"/>
    </row>
    <row r="34" spans="2:8" ht="15" customHeight="1" x14ac:dyDescent="0.25">
      <c r="B34" s="17"/>
      <c r="C34" s="16"/>
      <c r="D34" s="15"/>
      <c r="E34" s="14"/>
      <c r="F34" s="13"/>
      <c r="G34" s="13"/>
      <c r="H34" s="13"/>
    </row>
    <row r="35" spans="2:8" ht="15" customHeight="1" x14ac:dyDescent="0.25">
      <c r="B35" s="17"/>
      <c r="C35" s="16"/>
      <c r="D35" s="15"/>
      <c r="E35" s="14"/>
      <c r="F35" s="13"/>
      <c r="G35" s="13"/>
      <c r="H35" s="13"/>
    </row>
    <row r="36" spans="2:8" ht="15" customHeight="1" x14ac:dyDescent="0.25">
      <c r="B36" s="17"/>
      <c r="C36" s="16"/>
      <c r="D36" s="15"/>
      <c r="E36" s="14"/>
      <c r="F36" s="13"/>
      <c r="G36" s="13"/>
      <c r="H36" s="13"/>
    </row>
    <row r="37" spans="2:8" ht="15" customHeight="1" x14ac:dyDescent="0.25">
      <c r="B37" s="9"/>
      <c r="C37" s="9"/>
      <c r="D37" s="9"/>
      <c r="E37" s="9"/>
      <c r="F37" s="13"/>
      <c r="G37" s="13"/>
      <c r="H37" s="13"/>
    </row>
    <row r="38" spans="2:8" x14ac:dyDescent="0.25">
      <c r="B38" s="126" t="s">
        <v>46</v>
      </c>
      <c r="C38" s="127"/>
      <c r="D38" s="127"/>
    </row>
    <row r="39" spans="2:8" x14ac:dyDescent="0.25">
      <c r="B39" s="127"/>
      <c r="C39" s="127"/>
      <c r="D39" s="127"/>
    </row>
    <row r="40" spans="2:8" x14ac:dyDescent="0.25">
      <c r="B40" s="127"/>
      <c r="C40" s="127"/>
      <c r="D40" s="127"/>
    </row>
    <row r="41" spans="2:8" x14ac:dyDescent="0.25">
      <c r="B41" s="127"/>
      <c r="C41" s="127"/>
      <c r="D41" s="127"/>
    </row>
    <row r="42" spans="2:8" x14ac:dyDescent="0.25">
      <c r="B42" s="127"/>
      <c r="C42" s="127"/>
      <c r="D42" s="127"/>
    </row>
    <row r="44" spans="2:8" x14ac:dyDescent="0.25">
      <c r="F44" s="12" t="s">
        <v>50</v>
      </c>
    </row>
  </sheetData>
  <sheetProtection formatColumns="0" formatRows="0"/>
  <mergeCells count="14">
    <mergeCell ref="B29:G29"/>
    <mergeCell ref="B38:D42"/>
    <mergeCell ref="B15:E15"/>
    <mergeCell ref="B16:D16"/>
    <mergeCell ref="B17:D17"/>
    <mergeCell ref="B18:D18"/>
    <mergeCell ref="B19:D19"/>
    <mergeCell ref="B21:F21"/>
    <mergeCell ref="B14:E14"/>
    <mergeCell ref="B7:H7"/>
    <mergeCell ref="B10:E10"/>
    <mergeCell ref="B11:E11"/>
    <mergeCell ref="B12:E12"/>
    <mergeCell ref="B13:E13"/>
  </mergeCells>
  <pageMargins left="0.39370078740157483" right="0.39370078740157483" top="0.59055118110236227" bottom="0.86614173228346458" header="1.5748031496062993" footer="0.51181102362204722"/>
  <pageSetup paperSize="9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Andrioli</dc:creator>
  <cp:lastModifiedBy>Leonardo Massing</cp:lastModifiedBy>
  <cp:lastPrinted>2021-07-28T18:51:52Z</cp:lastPrinted>
  <dcterms:created xsi:type="dcterms:W3CDTF">2017-08-04T14:14:58Z</dcterms:created>
  <dcterms:modified xsi:type="dcterms:W3CDTF">2021-10-25T17:57:34Z</dcterms:modified>
</cp:coreProperties>
</file>